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workbookProtection lockStructure="1"/>
  <bookViews>
    <workbookView xWindow="120" yWindow="132" windowWidth="18912" windowHeight="8760"/>
  </bookViews>
  <sheets>
    <sheet name="Einzelfahrt" sheetId="1" r:id="rId1"/>
  </sheets>
  <externalReferences>
    <externalReference r:id="rId2"/>
  </externalReferences>
  <definedNames>
    <definedName name="k">[1]PKW!#REF!</definedName>
    <definedName name="k_13">#REF!</definedName>
    <definedName name="k_16">#REF!</definedName>
    <definedName name="k_18">#REF!</definedName>
    <definedName name="k_20">#REF!</definedName>
    <definedName name="k_5">#REF!</definedName>
    <definedName name="k_9">#REF!</definedName>
    <definedName name="la">#REF!</definedName>
    <definedName name="la_13">#REF!</definedName>
    <definedName name="la_16">#REF!</definedName>
    <definedName name="la_18">#REF!</definedName>
    <definedName name="la_2">[1]PKW!#REF!</definedName>
    <definedName name="la_20">#REF!</definedName>
    <definedName name="la_5">#REF!</definedName>
    <definedName name="la_9">#REF!</definedName>
    <definedName name="x">#REF!</definedName>
  </definedNames>
  <calcPr calcId="145621"/>
</workbook>
</file>

<file path=xl/calcChain.xml><?xml version="1.0" encoding="utf-8"?>
<calcChain xmlns="http://schemas.openxmlformats.org/spreadsheetml/2006/main">
  <c r="Q28" i="1" l="1"/>
  <c r="Q30" i="1"/>
  <c r="Q41" i="1" l="1"/>
  <c r="Q40" i="1"/>
  <c r="Q39" i="1"/>
  <c r="Q33" i="1"/>
  <c r="Q32" i="1"/>
  <c r="Q27" i="1"/>
  <c r="X18" i="1" l="1"/>
  <c r="Y18" i="1" s="1"/>
  <c r="AD18" i="1" s="1"/>
  <c r="X17" i="1"/>
  <c r="Y17" i="1" s="1"/>
  <c r="Z17" i="1" s="1"/>
  <c r="X11" i="1"/>
  <c r="AA16" i="1" s="1"/>
  <c r="B23" i="1"/>
  <c r="B22" i="1"/>
  <c r="E22" i="1" s="1"/>
  <c r="B21" i="1"/>
  <c r="P21" i="1" s="1"/>
  <c r="X15" i="1"/>
  <c r="T22" i="1"/>
  <c r="U22" i="1" s="1"/>
  <c r="AE18" i="1" l="1"/>
  <c r="AG18" i="1"/>
  <c r="AF18" i="1"/>
  <c r="AB17" i="1"/>
  <c r="AB18" i="1"/>
  <c r="Z18" i="1"/>
  <c r="AA17" i="1"/>
  <c r="AA18" i="1"/>
  <c r="Z16" i="1"/>
  <c r="AB16" i="1"/>
  <c r="E23" i="1"/>
  <c r="L23" i="1"/>
  <c r="H23" i="1"/>
  <c r="P22" i="1"/>
  <c r="H22" i="1"/>
  <c r="L22" i="1"/>
  <c r="AH18" i="1" l="1"/>
  <c r="AI16" i="1"/>
  <c r="AC18" i="1"/>
  <c r="AI18" i="1" l="1"/>
  <c r="Q37" i="1"/>
  <c r="Q42" i="1" l="1"/>
  <c r="N42" i="1" s="1"/>
  <c r="Q34" i="1"/>
  <c r="N34" i="1" s="1"/>
  <c r="AD17" i="1"/>
  <c r="Y15" i="1" l="1"/>
  <c r="AF17" i="1"/>
  <c r="AE17" i="1"/>
  <c r="AG17" i="1"/>
  <c r="AC17" i="1" l="1"/>
  <c r="AB15" i="1"/>
  <c r="Z15" i="1"/>
  <c r="AA15" i="1"/>
  <c r="AH17" i="1"/>
  <c r="AD15" i="1"/>
  <c r="AI17" i="1" l="1"/>
  <c r="AG15" i="1"/>
  <c r="AF15" i="1"/>
  <c r="AE15" i="1"/>
  <c r="AC15" i="1"/>
  <c r="AH15" i="1" l="1"/>
  <c r="AI15" i="1" s="1"/>
  <c r="AI19" i="1" l="1"/>
  <c r="P23" i="1" s="1"/>
  <c r="Q43" i="1" s="1"/>
  <c r="N43" i="1" s="1"/>
</calcChain>
</file>

<file path=xl/comments1.xml><?xml version="1.0" encoding="utf-8"?>
<comments xmlns="http://schemas.openxmlformats.org/spreadsheetml/2006/main">
  <authors>
    <author>wole</author>
    <author>MAV</author>
  </authors>
  <commentList>
    <comment ref="U11" authorId="0">
      <text>
        <r>
          <rPr>
            <b/>
            <sz val="8"/>
            <color indexed="8"/>
            <rFont val="Times New Roman"/>
            <family val="1"/>
          </rPr>
          <t xml:space="preserve">Administrator:
</t>
        </r>
        <r>
          <rPr>
            <sz val="8"/>
            <color indexed="8"/>
            <rFont val="Times New Roman"/>
            <family val="1"/>
          </rPr>
          <t>Zur Erläuterung</t>
        </r>
      </text>
    </comment>
    <comment ref="D29" authorId="1">
      <text>
        <r>
          <rPr>
            <b/>
            <sz val="9"/>
            <color indexed="81"/>
            <rFont val="Tahoma"/>
            <family val="2"/>
          </rPr>
          <t>Wenn Sie hier keine Begründung eingeben, können die Ausgaben nicht berücksichtigt werden!</t>
        </r>
      </text>
    </comment>
    <comment ref="D31" authorId="1">
      <text>
        <r>
          <rPr>
            <b/>
            <sz val="9"/>
            <color indexed="81"/>
            <rFont val="Tahoma"/>
            <family val="2"/>
          </rPr>
          <t>Wenn Sie hier keine Begründung eingeben, können die Ausgaben nicht berücksichtigt werden!</t>
        </r>
      </text>
    </comment>
  </commentList>
</comments>
</file>

<file path=xl/sharedStrings.xml><?xml version="1.0" encoding="utf-8"?>
<sst xmlns="http://schemas.openxmlformats.org/spreadsheetml/2006/main" count="116" uniqueCount="108">
  <si>
    <t xml:space="preserve"> </t>
  </si>
  <si>
    <t>Datum</t>
  </si>
  <si>
    <t>km-Sätze</t>
  </si>
  <si>
    <t>mit Begründung</t>
  </si>
  <si>
    <t>freie Verplegung:</t>
  </si>
  <si>
    <t>Sachbezugswert</t>
  </si>
  <si>
    <t>ohne Begründung</t>
  </si>
  <si>
    <t>Frühstück:</t>
  </si>
  <si>
    <t>km</t>
  </si>
  <si>
    <t>Mittagessen:</t>
  </si>
  <si>
    <t>Abendessen:</t>
  </si>
  <si>
    <t>eintägig</t>
  </si>
  <si>
    <t>Zeit</t>
  </si>
  <si>
    <t>über 14 Stunden</t>
  </si>
  <si>
    <t>F</t>
  </si>
  <si>
    <t>M</t>
  </si>
  <si>
    <t>A</t>
  </si>
  <si>
    <t>Zwischen-summe 14</t>
  </si>
  <si>
    <t>über 8 Stunden</t>
  </si>
  <si>
    <t>Abzug F</t>
  </si>
  <si>
    <t>Abzug M</t>
  </si>
  <si>
    <t>Abzug A</t>
  </si>
  <si>
    <t>Zwischen-summe 8</t>
  </si>
  <si>
    <t>Endsumme</t>
  </si>
  <si>
    <t>über 14 Std</t>
  </si>
  <si>
    <t>über  8 Std</t>
  </si>
  <si>
    <t>anreise</t>
  </si>
  <si>
    <t>mehrtägig</t>
  </si>
  <si>
    <t>über 24 Std</t>
  </si>
  <si>
    <t>über 8 Std</t>
  </si>
  <si>
    <r>
      <t xml:space="preserve">Bitte unbedingt immer </t>
    </r>
    <r>
      <rPr>
        <b/>
        <u/>
        <sz val="10"/>
        <rFont val="Arial"/>
        <family val="2"/>
      </rPr>
      <t>über den Dienstweg</t>
    </r>
    <r>
      <rPr>
        <sz val="10"/>
        <rFont val="Arial"/>
        <family val="2"/>
      </rPr>
      <t xml:space="preserve"> (Vorgesetzte/r) </t>
    </r>
    <r>
      <rPr>
        <b/>
        <u/>
        <sz val="10"/>
        <rFont val="Arial"/>
        <family val="2"/>
      </rPr>
      <t>oder Auftraggeber</t>
    </r>
    <r>
      <rPr>
        <sz val="10"/>
        <rFont val="Arial"/>
        <family val="2"/>
      </rPr>
      <t xml:space="preserve"> einreichen</t>
    </r>
  </si>
  <si>
    <t>Antragsteller/in</t>
  </si>
  <si>
    <t>Evangelischer Oberkirchenrat</t>
  </si>
  <si>
    <t>- Reisekostenstelle -</t>
  </si>
  <si>
    <t>Postfach 2269</t>
  </si>
  <si>
    <t>76010 Karlsruhe</t>
  </si>
  <si>
    <t>über</t>
  </si>
  <si>
    <t>(Dienstweg/Auftraggeber)</t>
  </si>
  <si>
    <t>Allgemeine Angaben zur Dienstreise</t>
  </si>
  <si>
    <t>Reiseziel und Reisegrund:</t>
  </si>
  <si>
    <t>Hinfahrt von</t>
  </si>
  <si>
    <t>Abfahrt</t>
  </si>
  <si>
    <t>Rückfahrt von</t>
  </si>
  <si>
    <t>Rückkunft</t>
  </si>
  <si>
    <t>Aufstellung der entstandenen Aufwendungen:</t>
  </si>
  <si>
    <r>
      <t>Öffentliche Verkehrsmittel</t>
    </r>
    <r>
      <rPr>
        <sz val="10"/>
        <rFont val="Arial"/>
        <family val="2"/>
      </rPr>
      <t xml:space="preserve"> (Bahn/Bus/S-Bahn/Tram/Fähre/ etc.)</t>
    </r>
  </si>
  <si>
    <t>Nebenkosten/Sonstiges</t>
  </si>
  <si>
    <r>
      <t>Taxi/Mietwagen</t>
    </r>
    <r>
      <rPr>
        <sz val="10"/>
        <rFont val="Arial"/>
        <family val="2"/>
      </rPr>
      <t xml:space="preserve"> (nur mit Begründung)</t>
    </r>
  </si>
  <si>
    <r>
      <t>Flugzeug</t>
    </r>
    <r>
      <rPr>
        <sz val="10"/>
        <rFont val="Arial"/>
        <family val="2"/>
      </rPr>
      <t xml:space="preserve"> (nur mit Begründung)</t>
    </r>
  </si>
  <si>
    <r>
      <t xml:space="preserve">Hotel-/Übernachtungskosten </t>
    </r>
    <r>
      <rPr>
        <sz val="10"/>
        <rFont val="Arial"/>
        <family val="2"/>
      </rPr>
      <t>(ohne Frühstück oder andere Leistungen)</t>
    </r>
  </si>
  <si>
    <t>Begründung:</t>
  </si>
  <si>
    <t>Angaben zu Dienstreisen mit PKW</t>
  </si>
  <si>
    <t>Begründung der Nutzung des privaten PKW:</t>
  </si>
  <si>
    <t>Zeitersparnis</t>
  </si>
  <si>
    <t>Termingründe</t>
  </si>
  <si>
    <t>Mitnahme von Personen</t>
  </si>
  <si>
    <t>Materialtransport</t>
  </si>
  <si>
    <t>schlechte Erreichbarkeit mit ÖPNV</t>
  </si>
  <si>
    <t>Zugang zum ÖPNV</t>
  </si>
  <si>
    <t>Parkgebühren etc.</t>
  </si>
  <si>
    <t>Namen der Mitreisenden</t>
  </si>
  <si>
    <t>1)</t>
  </si>
  <si>
    <t>2)</t>
  </si>
  <si>
    <t>3)</t>
  </si>
  <si>
    <t>ohne Mitreisende gefahrene km</t>
  </si>
  <si>
    <t>Nächte</t>
  </si>
  <si>
    <t>Berechnung Übernachtungsgeld</t>
  </si>
  <si>
    <t>volles ÜG</t>
  </si>
  <si>
    <t>Übern.-Geld</t>
  </si>
  <si>
    <t>Frühstück</t>
  </si>
  <si>
    <t>Mittagessen</t>
  </si>
  <si>
    <t>Abendessen</t>
  </si>
  <si>
    <r>
      <rPr>
        <b/>
        <sz val="9"/>
        <rFont val="Arial"/>
        <family val="2"/>
      </rPr>
      <t>Angaben zum Tage-/Übernachtungsgeld</t>
    </r>
    <r>
      <rPr>
        <sz val="9"/>
        <rFont val="Arial"/>
        <family val="2"/>
      </rPr>
      <t xml:space="preserve"> - bitte geben Sie an, welche Leistungen (Mahlzeiten und Unterkunft) Ihnen am Reisetag bzw. an den Reisetagen </t>
    </r>
    <r>
      <rPr>
        <u/>
        <sz val="9"/>
        <rFont val="Arial"/>
        <family val="2"/>
      </rPr>
      <t>unentgeltlich (also auf Veranlassung des Arbeitgebers) zur Verfügung gestellt</t>
    </r>
    <r>
      <rPr>
        <sz val="9"/>
        <rFont val="Arial"/>
        <family val="2"/>
      </rPr>
      <t xml:space="preserve"> wurden. Frühstück muss auch angegeben werden, wenn in Übernachtung enthalten.</t>
    </r>
  </si>
  <si>
    <t>M19 - M17=</t>
  </si>
  <si>
    <t>weitere Reisetage</t>
  </si>
  <si>
    <t>verbleibende Beträge, wenn nicht vom AG bezahlt</t>
  </si>
  <si>
    <t>abreise am folgenden Tag</t>
  </si>
  <si>
    <t>abreise ab dem 3. Tag</t>
  </si>
  <si>
    <t>Summe</t>
  </si>
  <si>
    <t>Ich habe bereits einen Reisekostenantrag gestellt und wünsche die Überweisung auf das dort angegebene Konto</t>
  </si>
  <si>
    <r>
      <t xml:space="preserve">Ich versichere pflichtgemäß, dass die angeführten Fahrten dienstlich erforderlich waren und mir die angegebenen Auslagen wirklich entstanden sind.
</t>
    </r>
    <r>
      <rPr>
        <u/>
        <sz val="8"/>
        <rFont val="Arial"/>
        <family val="2"/>
      </rPr>
      <t>Sämtliche Belege sind für einen Zeitraum von zwei Jahren ab Antragstellung aufzubewahren und der Reisekostenstelle auf Verlangen zur Prüfung vorzulegen.</t>
    </r>
  </si>
  <si>
    <t>Unterschrift der/des Antragstellers/in</t>
  </si>
  <si>
    <t>Name, Vorname</t>
  </si>
  <si>
    <t>Straße, Nr.</t>
  </si>
  <si>
    <t>PLZ, Wohnort</t>
  </si>
  <si>
    <r>
      <t xml:space="preserve">Dienststelle
</t>
    </r>
    <r>
      <rPr>
        <i/>
        <sz val="8"/>
        <rFont val="Arial"/>
        <family val="2"/>
      </rPr>
      <t>(Referat/Abteilung)</t>
    </r>
  </si>
  <si>
    <t>Telefon</t>
  </si>
  <si>
    <t>E-Mail-Adresse</t>
  </si>
  <si>
    <t>nach</t>
  </si>
  <si>
    <t>Bankverbindung</t>
  </si>
  <si>
    <t>BIC</t>
  </si>
  <si>
    <t>IBAN</t>
  </si>
  <si>
    <t>Ort, Datum</t>
  </si>
  <si>
    <t>Von der/dem Vorgesetzten bzw. Auftraggeber/in auszufüllen:</t>
  </si>
  <si>
    <t>Die umseitige Dienstreise war genehmigt. Haushaltsmittel sind vorhanden und unter der angegebenen Haushaltsstelle zu verbuchen</t>
  </si>
  <si>
    <t>HHSt:</t>
  </si>
  <si>
    <t>SB</t>
  </si>
  <si>
    <t>Gliederung</t>
  </si>
  <si>
    <t>Objekt</t>
  </si>
  <si>
    <t>Gruppierung</t>
  </si>
  <si>
    <t>Unterkonto</t>
  </si>
  <si>
    <t>zweistellig</t>
  </si>
  <si>
    <t>vierstellig</t>
  </si>
  <si>
    <t>sechsstellig</t>
  </si>
  <si>
    <t>Dienststelle (Referat/Abteilung)</t>
  </si>
  <si>
    <t>Name des/der Vorgesetzten
bzw. Auftraggeber/in</t>
  </si>
  <si>
    <t>Unterschrift der/ des Vorgesetzten bzw. Auftragger/in</t>
  </si>
  <si>
    <t>Dienstreisekostenrechnung (einzeln)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</si>
</sst>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_)"/>
    <numFmt numFmtId="165" formatCode="h:mm"/>
    <numFmt numFmtId="166" formatCode="#,##0.00&quot; DM&quot;;\-#,##0.00&quot; DM&quot;"/>
    <numFmt numFmtId="167" formatCode="_-* #,##0.00&quot; DM&quot;_-;\-* #,##0.00&quot; DM&quot;_-;_-* \-??&quot; DM&quot;_-;_-@_-"/>
    <numFmt numFmtId="168" formatCode="#,##0.00\ [$€-1]"/>
    <numFmt numFmtId="169" formatCode="#,##0.00\ &quot;€&quot;"/>
    <numFmt numFmtId="170" formatCode="_-* #,##0.00\ [$€-407]_-;\-* #,##0.00\ [$€-407]_-;_-* &quot;-&quot;??\ [$€-407]_-;_-@_-"/>
  </numFmts>
  <fonts count="29" x14ac:knownFonts="1">
    <font>
      <sz val="10"/>
      <name val="Courier New"/>
      <family val="3"/>
    </font>
    <font>
      <sz val="8"/>
      <name val="Arial Narrow"/>
      <family val="2"/>
    </font>
    <font>
      <sz val="10"/>
      <name val="Arial"/>
      <family val="2"/>
    </font>
    <font>
      <sz val="10"/>
      <name val="Courier New"/>
      <family val="3"/>
    </font>
    <font>
      <sz val="2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9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 Narrow"/>
      <family val="2"/>
    </font>
    <font>
      <sz val="7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u/>
      <sz val="9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8"/>
      <name val="Courier New"/>
      <family val="3"/>
    </font>
    <font>
      <sz val="9"/>
      <color theme="0"/>
      <name val="Arial"/>
      <family val="2"/>
    </font>
    <font>
      <b/>
      <sz val="10"/>
      <name val="Courier New"/>
      <family val="3"/>
    </font>
    <font>
      <u/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8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6">
    <xf numFmtId="164" fontId="0" fillId="0" borderId="0"/>
    <xf numFmtId="0" fontId="1" fillId="0" borderId="0">
      <alignment horizontal="left"/>
    </xf>
    <xf numFmtId="0" fontId="2" fillId="0" borderId="0"/>
    <xf numFmtId="0" fontId="1" fillId="0" borderId="0">
      <alignment wrapText="1"/>
    </xf>
    <xf numFmtId="0" fontId="2" fillId="0" borderId="0"/>
    <xf numFmtId="167" fontId="3" fillId="0" borderId="0" applyFill="0" applyBorder="0" applyAlignment="0" applyProtection="0"/>
  </cellStyleXfs>
  <cellXfs count="293">
    <xf numFmtId="164" fontId="0" fillId="0" borderId="0" xfId="0"/>
    <xf numFmtId="0" fontId="2" fillId="0" borderId="0" xfId="4" applyProtection="1">
      <protection hidden="1"/>
    </xf>
    <xf numFmtId="0" fontId="2" fillId="0" borderId="0" xfId="4" applyAlignment="1" applyProtection="1">
      <alignment horizontal="center"/>
      <protection hidden="1"/>
    </xf>
    <xf numFmtId="0" fontId="2" fillId="0" borderId="1" xfId="4" applyBorder="1" applyProtection="1">
      <protection hidden="1"/>
    </xf>
    <xf numFmtId="0" fontId="2" fillId="0" borderId="0" xfId="4" applyBorder="1" applyProtection="1">
      <protection hidden="1"/>
    </xf>
    <xf numFmtId="165" fontId="2" fillId="0" borderId="0" xfId="4" applyNumberFormat="1" applyAlignment="1" applyProtection="1">
      <alignment horizontal="center"/>
      <protection hidden="1"/>
    </xf>
    <xf numFmtId="20" fontId="2" fillId="0" borderId="0" xfId="4" applyNumberFormat="1" applyAlignment="1" applyProtection="1">
      <alignment horizontal="center"/>
      <protection hidden="1"/>
    </xf>
    <xf numFmtId="0" fontId="2" fillId="0" borderId="0" xfId="4" applyBorder="1" applyAlignment="1" applyProtection="1">
      <protection hidden="1"/>
    </xf>
    <xf numFmtId="2" fontId="2" fillId="0" borderId="0" xfId="4" applyNumberFormat="1" applyAlignment="1" applyProtection="1">
      <alignment horizontal="center"/>
      <protection hidden="1"/>
    </xf>
    <xf numFmtId="0" fontId="2" fillId="0" borderId="4" xfId="4" applyBorder="1" applyProtection="1">
      <protection hidden="1"/>
    </xf>
    <xf numFmtId="0" fontId="2" fillId="0" borderId="5" xfId="4" applyBorder="1" applyProtection="1">
      <protection hidden="1"/>
    </xf>
    <xf numFmtId="2" fontId="2" fillId="0" borderId="0" xfId="4" applyNumberFormat="1" applyFont="1" applyBorder="1" applyAlignment="1" applyProtection="1">
      <alignment horizontal="center" vertical="center"/>
      <protection hidden="1"/>
    </xf>
    <xf numFmtId="0" fontId="5" fillId="0" borderId="6" xfId="4" applyFont="1" applyBorder="1" applyProtection="1">
      <protection hidden="1"/>
    </xf>
    <xf numFmtId="0" fontId="5" fillId="0" borderId="7" xfId="4" applyFont="1" applyBorder="1" applyProtection="1">
      <protection hidden="1"/>
    </xf>
    <xf numFmtId="0" fontId="5" fillId="0" borderId="8" xfId="4" applyFont="1" applyBorder="1" applyProtection="1">
      <protection hidden="1"/>
    </xf>
    <xf numFmtId="0" fontId="5" fillId="0" borderId="9" xfId="4" applyFont="1" applyBorder="1" applyProtection="1">
      <protection hidden="1"/>
    </xf>
    <xf numFmtId="0" fontId="7" fillId="0" borderId="10" xfId="1" applyFont="1" applyBorder="1" applyAlignment="1" applyProtection="1">
      <alignment horizontal="left"/>
      <protection hidden="1"/>
    </xf>
    <xf numFmtId="166" fontId="7" fillId="0" borderId="11" xfId="1" applyNumberFormat="1" applyFont="1" applyBorder="1" applyAlignment="1" applyProtection="1">
      <alignment horizontal="right"/>
      <protection hidden="1"/>
    </xf>
    <xf numFmtId="0" fontId="5" fillId="0" borderId="13" xfId="4" applyFont="1" applyBorder="1" applyProtection="1">
      <protection hidden="1"/>
    </xf>
    <xf numFmtId="0" fontId="5" fillId="0" borderId="14" xfId="4" applyFont="1" applyBorder="1" applyProtection="1">
      <protection hidden="1"/>
    </xf>
    <xf numFmtId="9" fontId="7" fillId="0" borderId="0" xfId="1" applyNumberFormat="1" applyFont="1" applyBorder="1" applyAlignment="1" applyProtection="1">
      <alignment horizontal="center"/>
      <protection hidden="1"/>
    </xf>
    <xf numFmtId="168" fontId="7" fillId="0" borderId="15" xfId="5" applyNumberFormat="1" applyFont="1" applyFill="1" applyBorder="1" applyAlignment="1" applyProtection="1">
      <alignment horizontal="center"/>
      <protection hidden="1"/>
    </xf>
    <xf numFmtId="0" fontId="7" fillId="0" borderId="16" xfId="1" applyFont="1" applyBorder="1" applyAlignment="1" applyProtection="1">
      <alignment horizontal="left"/>
      <protection hidden="1"/>
    </xf>
    <xf numFmtId="0" fontId="7" fillId="0" borderId="17" xfId="1" applyFont="1" applyBorder="1" applyAlignment="1" applyProtection="1">
      <alignment horizontal="left"/>
      <protection hidden="1"/>
    </xf>
    <xf numFmtId="9" fontId="7" fillId="0" borderId="18" xfId="1" applyNumberFormat="1" applyFont="1" applyBorder="1" applyAlignment="1" applyProtection="1">
      <alignment horizontal="center"/>
      <protection hidden="1"/>
    </xf>
    <xf numFmtId="168" fontId="7" fillId="0" borderId="19" xfId="5" applyNumberFormat="1" applyFont="1" applyFill="1" applyBorder="1" applyAlignment="1" applyProtection="1">
      <alignment horizontal="center"/>
      <protection hidden="1"/>
    </xf>
    <xf numFmtId="164" fontId="0" fillId="0" borderId="0" xfId="0" applyProtection="1">
      <protection hidden="1"/>
    </xf>
    <xf numFmtId="0" fontId="2" fillId="0" borderId="20" xfId="4" applyFont="1" applyBorder="1" applyAlignment="1" applyProtection="1">
      <alignment horizontal="right"/>
      <protection hidden="1"/>
    </xf>
    <xf numFmtId="0" fontId="2" fillId="0" borderId="0" xfId="4" applyFill="1" applyBorder="1" applyAlignment="1" applyProtection="1">
      <protection hidden="1"/>
    </xf>
    <xf numFmtId="0" fontId="2" fillId="0" borderId="0" xfId="4" applyBorder="1" applyAlignment="1" applyProtection="1">
      <alignment horizontal="center"/>
      <protection hidden="1"/>
    </xf>
    <xf numFmtId="0" fontId="2" fillId="0" borderId="26" xfId="4" applyFont="1" applyFill="1" applyBorder="1" applyAlignment="1" applyProtection="1">
      <protection hidden="1"/>
    </xf>
    <xf numFmtId="0" fontId="2" fillId="0" borderId="24" xfId="4" applyFill="1" applyBorder="1" applyAlignment="1" applyProtection="1">
      <protection hidden="1"/>
    </xf>
    <xf numFmtId="0" fontId="2" fillId="0" borderId="28" xfId="4" applyFill="1" applyBorder="1" applyAlignment="1" applyProtection="1">
      <protection hidden="1"/>
    </xf>
    <xf numFmtId="0" fontId="2" fillId="0" borderId="29" xfId="4" applyFill="1" applyBorder="1" applyAlignment="1" applyProtection="1">
      <protection hidden="1"/>
    </xf>
    <xf numFmtId="0" fontId="2" fillId="0" borderId="29" xfId="4" applyBorder="1" applyAlignment="1" applyProtection="1">
      <protection hidden="1"/>
    </xf>
    <xf numFmtId="0" fontId="2" fillId="0" borderId="30" xfId="4" applyBorder="1" applyProtection="1">
      <protection hidden="1"/>
    </xf>
    <xf numFmtId="0" fontId="2" fillId="0" borderId="32" xfId="4" applyBorder="1" applyAlignment="1" applyProtection="1">
      <protection hidden="1"/>
    </xf>
    <xf numFmtId="0" fontId="18" fillId="0" borderId="0" xfId="4" applyFont="1" applyFill="1" applyAlignment="1" applyProtection="1">
      <alignment horizontal="center"/>
      <protection hidden="1"/>
    </xf>
    <xf numFmtId="0" fontId="18" fillId="0" borderId="33" xfId="4" applyFont="1" applyFill="1" applyBorder="1" applyAlignment="1" applyProtection="1">
      <alignment horizontal="center"/>
      <protection locked="0" hidden="1"/>
    </xf>
    <xf numFmtId="0" fontId="18" fillId="0" borderId="0" xfId="4" applyFont="1" applyFill="1" applyBorder="1" applyAlignment="1" applyProtection="1">
      <alignment horizontal="center"/>
      <protection hidden="1"/>
    </xf>
    <xf numFmtId="0" fontId="2" fillId="0" borderId="0" xfId="4" applyBorder="1" applyAlignment="1" applyProtection="1">
      <alignment horizontal="right"/>
      <protection hidden="1"/>
    </xf>
    <xf numFmtId="0" fontId="18" fillId="0" borderId="47" xfId="4" applyFont="1" applyFill="1" applyBorder="1" applyAlignment="1" applyProtection="1">
      <alignment horizontal="center"/>
      <protection hidden="1"/>
    </xf>
    <xf numFmtId="0" fontId="8" fillId="0" borderId="2" xfId="4" applyFont="1" applyBorder="1" applyAlignment="1" applyProtection="1">
      <alignment horizontal="right"/>
      <protection hidden="1"/>
    </xf>
    <xf numFmtId="0" fontId="8" fillId="0" borderId="3" xfId="4" applyFont="1" applyBorder="1" applyAlignment="1" applyProtection="1">
      <alignment horizontal="right"/>
      <protection hidden="1"/>
    </xf>
    <xf numFmtId="0" fontId="2" fillId="0" borderId="0" xfId="4" applyFont="1" applyAlignment="1" applyProtection="1">
      <alignment horizontal="center"/>
      <protection hidden="1"/>
    </xf>
    <xf numFmtId="0" fontId="18" fillId="0" borderId="0" xfId="4" applyFont="1" applyFill="1" applyBorder="1" applyAlignment="1" applyProtection="1">
      <alignment horizontal="left"/>
      <protection hidden="1"/>
    </xf>
    <xf numFmtId="0" fontId="2" fillId="0" borderId="0" xfId="4" applyBorder="1" applyAlignment="1" applyProtection="1">
      <alignment horizontal="left"/>
      <protection hidden="1"/>
    </xf>
    <xf numFmtId="0" fontId="18" fillId="0" borderId="35" xfId="4" applyFont="1" applyFill="1" applyBorder="1" applyAlignment="1" applyProtection="1">
      <alignment horizontal="center"/>
      <protection hidden="1"/>
    </xf>
    <xf numFmtId="0" fontId="18" fillId="0" borderId="34" xfId="4" applyFont="1" applyFill="1" applyBorder="1" applyAlignment="1" applyProtection="1">
      <alignment horizontal="center"/>
      <protection hidden="1"/>
    </xf>
    <xf numFmtId="0" fontId="18" fillId="0" borderId="45" xfId="4" applyFont="1" applyFill="1" applyBorder="1" applyAlignment="1" applyProtection="1">
      <alignment horizontal="center"/>
      <protection hidden="1"/>
    </xf>
    <xf numFmtId="165" fontId="6" fillId="0" borderId="0" xfId="4" applyNumberFormat="1" applyFont="1" applyFill="1" applyBorder="1" applyAlignment="1" applyProtection="1">
      <protection hidden="1"/>
    </xf>
    <xf numFmtId="0" fontId="2" fillId="0" borderId="37" xfId="4" applyBorder="1" applyProtection="1">
      <protection hidden="1"/>
    </xf>
    <xf numFmtId="0" fontId="2" fillId="0" borderId="63" xfId="4" applyBorder="1" applyProtection="1">
      <protection hidden="1"/>
    </xf>
    <xf numFmtId="0" fontId="2" fillId="0" borderId="25" xfId="4" applyBorder="1" applyProtection="1">
      <protection hidden="1"/>
    </xf>
    <xf numFmtId="165" fontId="2" fillId="0" borderId="64" xfId="4" applyNumberFormat="1" applyBorder="1" applyProtection="1">
      <protection hidden="1"/>
    </xf>
    <xf numFmtId="0" fontId="8" fillId="0" borderId="59" xfId="4" applyFont="1" applyBorder="1" applyProtection="1">
      <protection hidden="1"/>
    </xf>
    <xf numFmtId="0" fontId="2" fillId="0" borderId="12" xfId="4" applyBorder="1" applyProtection="1">
      <protection hidden="1"/>
    </xf>
    <xf numFmtId="2" fontId="2" fillId="0" borderId="65" xfId="4" applyNumberFormat="1" applyBorder="1" applyProtection="1">
      <protection hidden="1"/>
    </xf>
    <xf numFmtId="0" fontId="8" fillId="0" borderId="0" xfId="4" applyFont="1" applyBorder="1" applyAlignment="1" applyProtection="1">
      <alignment horizontal="right"/>
      <protection hidden="1"/>
    </xf>
    <xf numFmtId="2" fontId="2" fillId="0" borderId="66" xfId="4" applyNumberFormat="1" applyBorder="1" applyProtection="1">
      <protection hidden="1"/>
    </xf>
    <xf numFmtId="2" fontId="2" fillId="0" borderId="10" xfId="4" applyNumberFormat="1" applyFont="1" applyBorder="1" applyAlignment="1" applyProtection="1">
      <alignment horizontal="center" vertical="center"/>
      <protection hidden="1"/>
    </xf>
    <xf numFmtId="1" fontId="2" fillId="0" borderId="11" xfId="4" applyNumberFormat="1" applyFont="1" applyBorder="1" applyAlignment="1" applyProtection="1">
      <alignment horizontal="center" vertical="center"/>
      <protection hidden="1"/>
    </xf>
    <xf numFmtId="0" fontId="2" fillId="0" borderId="67" xfId="4" applyBorder="1" applyProtection="1">
      <protection hidden="1"/>
    </xf>
    <xf numFmtId="164" fontId="0" fillId="0" borderId="68" xfId="0" applyBorder="1" applyProtection="1">
      <protection hidden="1"/>
    </xf>
    <xf numFmtId="164" fontId="26" fillId="0" borderId="68" xfId="0" applyFont="1" applyBorder="1" applyProtection="1">
      <protection hidden="1"/>
    </xf>
    <xf numFmtId="164" fontId="0" fillId="0" borderId="69" xfId="0" applyBorder="1" applyProtection="1">
      <protection hidden="1"/>
    </xf>
    <xf numFmtId="0" fontId="2" fillId="0" borderId="70" xfId="4" applyBorder="1" applyProtection="1">
      <protection hidden="1"/>
    </xf>
    <xf numFmtId="0" fontId="10" fillId="0" borderId="0" xfId="1" applyFont="1" applyBorder="1" applyProtection="1">
      <alignment horizontal="left"/>
      <protection hidden="1"/>
    </xf>
    <xf numFmtId="0" fontId="10" fillId="0" borderId="0" xfId="1" applyFont="1" applyBorder="1" applyAlignment="1" applyProtection="1">
      <alignment horizontal="center" wrapText="1"/>
      <protection hidden="1"/>
    </xf>
    <xf numFmtId="0" fontId="10" fillId="0" borderId="71" xfId="1" applyFont="1" applyBorder="1" applyProtection="1">
      <alignment horizontal="left"/>
      <protection hidden="1"/>
    </xf>
    <xf numFmtId="0" fontId="1" fillId="0" borderId="0" xfId="1" applyFont="1" applyBorder="1" applyProtection="1">
      <alignment horizontal="left"/>
      <protection hidden="1"/>
    </xf>
    <xf numFmtId="0" fontId="1" fillId="0" borderId="71" xfId="1" applyFont="1" applyBorder="1" applyProtection="1">
      <alignment horizontal="left"/>
      <protection hidden="1"/>
    </xf>
    <xf numFmtId="0" fontId="2" fillId="0" borderId="70" xfId="4" applyFont="1" applyBorder="1" applyProtection="1">
      <protection hidden="1"/>
    </xf>
    <xf numFmtId="20" fontId="7" fillId="0" borderId="0" xfId="3" applyNumberFormat="1" applyFont="1" applyBorder="1" applyProtection="1">
      <alignment wrapText="1"/>
      <protection hidden="1"/>
    </xf>
    <xf numFmtId="0" fontId="7" fillId="0" borderId="0" xfId="3" applyFont="1" applyBorder="1" applyProtection="1">
      <alignment wrapText="1"/>
      <protection hidden="1"/>
    </xf>
    <xf numFmtId="0" fontId="7" fillId="0" borderId="71" xfId="3" applyFont="1" applyBorder="1" applyProtection="1">
      <alignment wrapText="1"/>
      <protection hidden="1"/>
    </xf>
    <xf numFmtId="0" fontId="2" fillId="0" borderId="71" xfId="4" applyBorder="1" applyProtection="1">
      <protection hidden="1"/>
    </xf>
    <xf numFmtId="0" fontId="2" fillId="0" borderId="0" xfId="4" quotePrefix="1" applyBorder="1" applyProtection="1">
      <protection hidden="1"/>
    </xf>
    <xf numFmtId="0" fontId="2" fillId="0" borderId="72" xfId="4" applyBorder="1" applyProtection="1">
      <protection hidden="1"/>
    </xf>
    <xf numFmtId="0" fontId="2" fillId="0" borderId="73" xfId="4" applyBorder="1" applyProtection="1">
      <protection hidden="1"/>
    </xf>
    <xf numFmtId="0" fontId="2" fillId="0" borderId="74" xfId="4" applyBorder="1" applyProtection="1">
      <protection hidden="1"/>
    </xf>
    <xf numFmtId="0" fontId="7" fillId="0" borderId="75" xfId="1" applyFont="1" applyBorder="1" applyAlignment="1" applyProtection="1">
      <alignment horizontal="left"/>
      <protection hidden="1"/>
    </xf>
    <xf numFmtId="0" fontId="2" fillId="0" borderId="76" xfId="4" applyBorder="1" applyProtection="1">
      <protection hidden="1"/>
    </xf>
    <xf numFmtId="0" fontId="2" fillId="0" borderId="51" xfId="4" applyBorder="1" applyProtection="1">
      <protection hidden="1"/>
    </xf>
    <xf numFmtId="0" fontId="2" fillId="0" borderId="24" xfId="4" applyFont="1" applyFill="1" applyBorder="1" applyAlignment="1" applyProtection="1">
      <protection hidden="1"/>
    </xf>
    <xf numFmtId="0" fontId="2" fillId="0" borderId="27" xfId="4" applyFont="1" applyFill="1" applyBorder="1" applyAlignment="1" applyProtection="1">
      <protection hidden="1"/>
    </xf>
    <xf numFmtId="0" fontId="21" fillId="0" borderId="31" xfId="4" applyFont="1" applyFill="1" applyBorder="1" applyAlignment="1" applyProtection="1">
      <alignment horizontal="center"/>
      <protection hidden="1"/>
    </xf>
    <xf numFmtId="0" fontId="8" fillId="0" borderId="0" xfId="4" applyFont="1" applyFill="1" applyBorder="1" applyAlignment="1" applyProtection="1">
      <alignment horizontal="center"/>
      <protection hidden="1"/>
    </xf>
    <xf numFmtId="0" fontId="8" fillId="0" borderId="0" xfId="4" applyFont="1" applyFill="1" applyBorder="1" applyAlignment="1" applyProtection="1">
      <alignment horizontal="left"/>
      <protection hidden="1"/>
    </xf>
    <xf numFmtId="0" fontId="18" fillId="0" borderId="56" xfId="4" applyFont="1" applyFill="1" applyBorder="1" applyAlignment="1" applyProtection="1">
      <alignment horizontal="center"/>
      <protection locked="0" hidden="1"/>
    </xf>
    <xf numFmtId="0" fontId="25" fillId="0" borderId="24" xfId="4" applyFont="1" applyFill="1" applyBorder="1" applyAlignment="1" applyProtection="1">
      <protection locked="0" hidden="1"/>
    </xf>
    <xf numFmtId="0" fontId="22" fillId="0" borderId="0" xfId="4" applyFont="1" applyFill="1" applyBorder="1" applyAlignment="1" applyProtection="1">
      <protection locked="0" hidden="1"/>
    </xf>
    <xf numFmtId="0" fontId="21" fillId="0" borderId="31" xfId="4" applyFont="1" applyFill="1" applyBorder="1" applyAlignment="1" applyProtection="1">
      <alignment horizontal="left"/>
      <protection locked="0" hidden="1"/>
    </xf>
    <xf numFmtId="169" fontId="21" fillId="0" borderId="0" xfId="4" applyNumberFormat="1" applyFont="1" applyFill="1" applyBorder="1" applyAlignment="1" applyProtection="1">
      <protection locked="0" hidden="1"/>
    </xf>
    <xf numFmtId="0" fontId="21" fillId="0" borderId="0" xfId="4" applyFont="1" applyFill="1" applyBorder="1" applyAlignment="1" applyProtection="1">
      <alignment horizontal="center"/>
      <protection locked="0" hidden="1"/>
    </xf>
    <xf numFmtId="0" fontId="21" fillId="0" borderId="0" xfId="4" applyFont="1" applyFill="1" applyBorder="1" applyAlignment="1" applyProtection="1">
      <alignment horizontal="left"/>
      <protection locked="0" hidden="1"/>
    </xf>
    <xf numFmtId="0" fontId="21" fillId="0" borderId="42" xfId="4" applyFont="1" applyFill="1" applyBorder="1" applyAlignment="1" applyProtection="1">
      <alignment horizontal="left"/>
      <protection locked="0" hidden="1"/>
    </xf>
    <xf numFmtId="0" fontId="20" fillId="0" borderId="52" xfId="4" applyFont="1" applyFill="1" applyBorder="1" applyAlignment="1" applyProtection="1">
      <alignment horizontal="center"/>
      <protection locked="0" hidden="1"/>
    </xf>
    <xf numFmtId="0" fontId="20" fillId="0" borderId="42" xfId="4" applyFont="1" applyFill="1" applyBorder="1" applyAlignment="1" applyProtection="1">
      <alignment horizontal="center"/>
      <protection locked="0" hidden="1"/>
    </xf>
    <xf numFmtId="0" fontId="20" fillId="0" borderId="30" xfId="4" applyFont="1" applyFill="1" applyBorder="1" applyAlignment="1" applyProtection="1">
      <alignment horizontal="center"/>
      <protection locked="0" hidden="1"/>
    </xf>
    <xf numFmtId="0" fontId="22" fillId="0" borderId="37" xfId="4" applyFont="1" applyBorder="1" applyAlignment="1" applyProtection="1">
      <protection locked="0" hidden="1"/>
    </xf>
    <xf numFmtId="0" fontId="8" fillId="2" borderId="36" xfId="4" applyFont="1" applyFill="1" applyBorder="1" applyAlignment="1" applyProtection="1">
      <alignment horizontal="left"/>
      <protection hidden="1"/>
    </xf>
    <xf numFmtId="0" fontId="2" fillId="0" borderId="44" xfId="4" applyBorder="1" applyProtection="1">
      <protection hidden="1"/>
    </xf>
    <xf numFmtId="0" fontId="2" fillId="0" borderId="79" xfId="4" applyBorder="1" applyAlignment="1" applyProtection="1">
      <alignment vertical="center"/>
    </xf>
    <xf numFmtId="0" fontId="2" fillId="0" borderId="57" xfId="4" applyBorder="1" applyAlignment="1" applyProtection="1">
      <alignment horizontal="center"/>
    </xf>
    <xf numFmtId="0" fontId="2" fillId="0" borderId="58" xfId="4" applyBorder="1" applyAlignment="1" applyProtection="1">
      <alignment horizontal="center"/>
    </xf>
    <xf numFmtId="0" fontId="2" fillId="0" borderId="58" xfId="4" applyBorder="1" applyAlignment="1" applyProtection="1">
      <alignment horizontal="left"/>
    </xf>
    <xf numFmtId="0" fontId="2" fillId="0" borderId="35" xfId="4" applyBorder="1" applyAlignment="1" applyProtection="1">
      <alignment horizontal="left"/>
    </xf>
    <xf numFmtId="0" fontId="2" fillId="0" borderId="33" xfId="4" applyFont="1" applyFill="1" applyBorder="1" applyAlignment="1" applyProtection="1">
      <alignment horizontal="center"/>
    </xf>
    <xf numFmtId="0" fontId="2" fillId="0" borderId="36" xfId="4" applyBorder="1" applyAlignment="1" applyProtection="1">
      <alignment horizontal="left"/>
    </xf>
    <xf numFmtId="0" fontId="8" fillId="2" borderId="36" xfId="4" applyFont="1" applyFill="1" applyBorder="1" applyAlignment="1" applyProtection="1">
      <alignment horizontal="left"/>
    </xf>
    <xf numFmtId="0" fontId="2" fillId="0" borderId="28" xfId="4" applyBorder="1" applyProtection="1"/>
    <xf numFmtId="0" fontId="5" fillId="0" borderId="24" xfId="4" applyFont="1" applyBorder="1" applyAlignment="1" applyProtection="1">
      <alignment horizontal="right"/>
      <protection hidden="1"/>
    </xf>
    <xf numFmtId="0" fontId="9" fillId="0" borderId="35" xfId="4" applyFont="1" applyBorder="1" applyAlignment="1" applyProtection="1">
      <alignment horizontal="left"/>
    </xf>
    <xf numFmtId="0" fontId="9" fillId="0" borderId="45" xfId="4" applyFont="1" applyBorder="1" applyAlignment="1" applyProtection="1">
      <alignment horizontal="left"/>
    </xf>
    <xf numFmtId="0" fontId="8" fillId="0" borderId="42" xfId="4" applyFont="1" applyFill="1" applyBorder="1" applyAlignment="1" applyProtection="1">
      <alignment horizontal="left"/>
    </xf>
    <xf numFmtId="0" fontId="8" fillId="0" borderId="35" xfId="4" applyFont="1" applyFill="1" applyBorder="1" applyAlignment="1" applyProtection="1">
      <alignment horizontal="left"/>
    </xf>
    <xf numFmtId="0" fontId="8" fillId="0" borderId="36" xfId="4" applyFont="1" applyFill="1" applyBorder="1" applyAlignment="1" applyProtection="1">
      <alignment horizontal="left"/>
    </xf>
    <xf numFmtId="169" fontId="25" fillId="3" borderId="0" xfId="4" applyNumberFormat="1" applyFont="1" applyFill="1" applyAlignment="1" applyProtection="1">
      <alignment horizontal="center"/>
      <protection hidden="1"/>
    </xf>
    <xf numFmtId="0" fontId="14" fillId="0" borderId="35" xfId="4" applyFont="1" applyFill="1" applyBorder="1" applyAlignment="1" applyProtection="1">
      <alignment horizontal="center"/>
      <protection hidden="1"/>
    </xf>
    <xf numFmtId="0" fontId="14" fillId="0" borderId="49" xfId="4" applyFont="1" applyFill="1" applyBorder="1" applyAlignment="1" applyProtection="1">
      <alignment horizontal="center"/>
      <protection hidden="1"/>
    </xf>
    <xf numFmtId="169" fontId="25" fillId="3" borderId="35" xfId="4" applyNumberFormat="1" applyFont="1" applyFill="1" applyBorder="1" applyAlignment="1" applyProtection="1">
      <alignment horizontal="center"/>
      <protection hidden="1"/>
    </xf>
    <xf numFmtId="169" fontId="25" fillId="3" borderId="49" xfId="4" applyNumberFormat="1" applyFont="1" applyFill="1" applyBorder="1" applyAlignment="1" applyProtection="1">
      <alignment horizontal="center"/>
      <protection hidden="1"/>
    </xf>
    <xf numFmtId="0" fontId="2" fillId="0" borderId="58" xfId="4" applyBorder="1" applyAlignment="1" applyProtection="1">
      <alignment horizontal="left"/>
    </xf>
    <xf numFmtId="0" fontId="2" fillId="0" borderId="35" xfId="4" applyBorder="1" applyAlignment="1" applyProtection="1">
      <alignment horizontal="left"/>
    </xf>
    <xf numFmtId="0" fontId="11" fillId="0" borderId="34" xfId="4" applyFont="1" applyFill="1" applyBorder="1" applyAlignment="1" applyProtection="1">
      <alignment horizontal="center"/>
    </xf>
    <xf numFmtId="0" fontId="11" fillId="0" borderId="35" xfId="4" applyFont="1" applyFill="1" applyBorder="1" applyAlignment="1" applyProtection="1">
      <alignment horizontal="center"/>
    </xf>
    <xf numFmtId="0" fontId="18" fillId="0" borderId="35" xfId="4" applyFont="1" applyFill="1" applyBorder="1" applyAlignment="1" applyProtection="1">
      <alignment horizontal="center"/>
      <protection hidden="1"/>
    </xf>
    <xf numFmtId="0" fontId="18" fillId="0" borderId="49" xfId="4" applyFont="1" applyFill="1" applyBorder="1" applyAlignment="1" applyProtection="1">
      <alignment horizontal="center"/>
      <protection hidden="1"/>
    </xf>
    <xf numFmtId="0" fontId="15" fillId="0" borderId="35" xfId="4" applyFont="1" applyFill="1" applyBorder="1" applyAlignment="1" applyProtection="1">
      <alignment horizontal="center"/>
      <protection locked="0" hidden="1"/>
    </xf>
    <xf numFmtId="0" fontId="15" fillId="0" borderId="36" xfId="4" applyFont="1" applyFill="1" applyBorder="1" applyAlignment="1" applyProtection="1">
      <alignment horizontal="center"/>
      <protection locked="0" hidden="1"/>
    </xf>
    <xf numFmtId="0" fontId="15" fillId="0" borderId="45" xfId="4" applyFont="1" applyFill="1" applyBorder="1" applyAlignment="1" applyProtection="1">
      <alignment horizontal="center"/>
      <protection locked="0" hidden="1"/>
    </xf>
    <xf numFmtId="0" fontId="15" fillId="0" borderId="46" xfId="4" applyFont="1" applyFill="1" applyBorder="1" applyAlignment="1" applyProtection="1">
      <alignment horizontal="center"/>
      <protection locked="0" hidden="1"/>
    </xf>
    <xf numFmtId="169" fontId="18" fillId="0" borderId="34" xfId="4" applyNumberFormat="1" applyFont="1" applyFill="1" applyBorder="1" applyAlignment="1" applyProtection="1">
      <alignment horizontal="center"/>
      <protection locked="0" hidden="1"/>
    </xf>
    <xf numFmtId="169" fontId="18" fillId="0" borderId="35" xfId="4" applyNumberFormat="1" applyFont="1" applyFill="1" applyBorder="1" applyAlignment="1" applyProtection="1">
      <alignment horizontal="center"/>
      <protection locked="0" hidden="1"/>
    </xf>
    <xf numFmtId="0" fontId="25" fillId="3" borderId="49" xfId="4" applyFont="1" applyFill="1" applyBorder="1" applyAlignment="1" applyProtection="1">
      <alignment horizontal="center"/>
      <protection hidden="1"/>
    </xf>
    <xf numFmtId="0" fontId="5" fillId="0" borderId="50" xfId="4" applyFont="1" applyFill="1" applyBorder="1" applyAlignment="1" applyProtection="1">
      <alignment horizontal="left"/>
    </xf>
    <xf numFmtId="0" fontId="5" fillId="0" borderId="25" xfId="4" applyFont="1" applyFill="1" applyBorder="1" applyAlignment="1" applyProtection="1">
      <alignment horizontal="left"/>
    </xf>
    <xf numFmtId="0" fontId="15" fillId="0" borderId="25" xfId="4" applyFont="1" applyFill="1" applyBorder="1" applyAlignment="1" applyProtection="1">
      <alignment horizontal="center"/>
      <protection locked="0" hidden="1"/>
    </xf>
    <xf numFmtId="0" fontId="15" fillId="0" borderId="51" xfId="4" applyFont="1" applyFill="1" applyBorder="1" applyAlignment="1" applyProtection="1">
      <alignment horizontal="center"/>
      <protection locked="0" hidden="1"/>
    </xf>
    <xf numFmtId="0" fontId="9" fillId="0" borderId="37" xfId="4" applyFont="1" applyBorder="1" applyAlignment="1" applyProtection="1">
      <alignment horizontal="left"/>
    </xf>
    <xf numFmtId="0" fontId="9" fillId="0" borderId="38" xfId="4" applyFont="1" applyBorder="1" applyAlignment="1" applyProtection="1">
      <alignment horizontal="left"/>
    </xf>
    <xf numFmtId="0" fontId="9" fillId="0" borderId="37" xfId="4" applyFont="1" applyBorder="1" applyAlignment="1" applyProtection="1">
      <alignment horizontal="center"/>
    </xf>
    <xf numFmtId="20" fontId="8" fillId="0" borderId="33" xfId="4" applyNumberFormat="1" applyFont="1" applyFill="1" applyBorder="1" applyAlignment="1" applyProtection="1">
      <alignment horizontal="center"/>
      <protection locked="0" hidden="1"/>
    </xf>
    <xf numFmtId="0" fontId="8" fillId="0" borderId="41" xfId="4" applyFont="1" applyFill="1" applyBorder="1" applyAlignment="1" applyProtection="1">
      <alignment horizontal="center"/>
      <protection locked="0" hidden="1"/>
    </xf>
    <xf numFmtId="0" fontId="9" fillId="2" borderId="28" xfId="4" applyFont="1" applyFill="1" applyBorder="1" applyAlignment="1" applyProtection="1">
      <alignment horizontal="left" wrapText="1"/>
    </xf>
    <xf numFmtId="0" fontId="9" fillId="2" borderId="0" xfId="4" applyFont="1" applyFill="1" applyBorder="1" applyAlignment="1" applyProtection="1">
      <alignment horizontal="left" wrapText="1"/>
    </xf>
    <xf numFmtId="0" fontId="9" fillId="2" borderId="29" xfId="4" applyFont="1" applyFill="1" applyBorder="1" applyAlignment="1" applyProtection="1">
      <alignment horizontal="left" wrapText="1"/>
    </xf>
    <xf numFmtId="0" fontId="2" fillId="0" borderId="24" xfId="4" applyFont="1" applyFill="1" applyBorder="1" applyAlignment="1" applyProtection="1">
      <alignment horizontal="left"/>
      <protection hidden="1"/>
    </xf>
    <xf numFmtId="0" fontId="2" fillId="0" borderId="27" xfId="4" applyFont="1" applyFill="1" applyBorder="1" applyAlignment="1" applyProtection="1">
      <alignment horizontal="left"/>
      <protection hidden="1"/>
    </xf>
    <xf numFmtId="0" fontId="8" fillId="0" borderId="33" xfId="4" applyFont="1" applyFill="1" applyBorder="1" applyAlignment="1" applyProtection="1">
      <alignment horizontal="center"/>
      <protection locked="0"/>
    </xf>
    <xf numFmtId="14" fontId="8" fillId="0" borderId="33" xfId="4" applyNumberFormat="1" applyFont="1" applyFill="1" applyBorder="1" applyAlignment="1" applyProtection="1">
      <alignment horizontal="center"/>
      <protection locked="0" hidden="1"/>
    </xf>
    <xf numFmtId="0" fontId="8" fillId="0" borderId="42" xfId="4" applyFont="1" applyFill="1" applyBorder="1" applyAlignment="1" applyProtection="1">
      <alignment horizontal="center"/>
      <protection locked="0" hidden="1"/>
    </xf>
    <xf numFmtId="0" fontId="8" fillId="0" borderId="35" xfId="4" applyFont="1" applyFill="1" applyBorder="1" applyAlignment="1" applyProtection="1">
      <alignment horizontal="center"/>
      <protection locked="0" hidden="1"/>
    </xf>
    <xf numFmtId="0" fontId="8" fillId="0" borderId="36" xfId="4" applyFont="1" applyFill="1" applyBorder="1" applyAlignment="1" applyProtection="1">
      <alignment horizontal="center"/>
      <protection locked="0" hidden="1"/>
    </xf>
    <xf numFmtId="169" fontId="25" fillId="3" borderId="45" xfId="4" applyNumberFormat="1" applyFont="1" applyFill="1" applyBorder="1" applyAlignment="1" applyProtection="1">
      <alignment horizontal="center"/>
      <protection hidden="1"/>
    </xf>
    <xf numFmtId="0" fontId="25" fillId="3" borderId="48" xfId="4" applyFont="1" applyFill="1" applyBorder="1" applyAlignment="1" applyProtection="1">
      <alignment horizontal="center"/>
      <protection hidden="1"/>
    </xf>
    <xf numFmtId="0" fontId="2" fillId="0" borderId="0" xfId="4" applyFont="1" applyFill="1" applyBorder="1" applyAlignment="1" applyProtection="1">
      <alignment horizontal="left"/>
      <protection hidden="1"/>
    </xf>
    <xf numFmtId="0" fontId="2" fillId="0" borderId="61" xfId="4" applyFont="1" applyFill="1" applyBorder="1" applyAlignment="1" applyProtection="1">
      <alignment horizontal="left"/>
      <protection hidden="1"/>
    </xf>
    <xf numFmtId="0" fontId="2" fillId="0" borderId="31" xfId="4" applyFont="1" applyFill="1" applyBorder="1" applyAlignment="1" applyProtection="1">
      <alignment horizontal="left"/>
      <protection hidden="1"/>
    </xf>
    <xf numFmtId="0" fontId="2" fillId="0" borderId="62" xfId="4" applyFont="1" applyFill="1" applyBorder="1" applyAlignment="1" applyProtection="1">
      <alignment horizontal="left"/>
      <protection hidden="1"/>
    </xf>
    <xf numFmtId="0" fontId="2" fillId="0" borderId="24" xfId="4" applyFont="1" applyFill="1" applyBorder="1" applyAlignment="1" applyProtection="1">
      <alignment horizontal="left"/>
    </xf>
    <xf numFmtId="0" fontId="2" fillId="0" borderId="60" xfId="4" applyFont="1" applyFill="1" applyBorder="1" applyAlignment="1" applyProtection="1">
      <alignment horizontal="left"/>
    </xf>
    <xf numFmtId="0" fontId="2" fillId="0" borderId="29" xfId="4" applyFont="1" applyFill="1" applyBorder="1" applyAlignment="1" applyProtection="1">
      <alignment horizontal="left"/>
      <protection hidden="1"/>
    </xf>
    <xf numFmtId="170" fontId="22" fillId="3" borderId="31" xfId="4" applyNumberFormat="1" applyFont="1" applyFill="1" applyBorder="1" applyAlignment="1" applyProtection="1">
      <alignment horizontal="left"/>
      <protection hidden="1"/>
    </xf>
    <xf numFmtId="170" fontId="22" fillId="3" borderId="32" xfId="4" applyNumberFormat="1" applyFont="1" applyFill="1" applyBorder="1" applyAlignment="1" applyProtection="1">
      <alignment horizontal="left"/>
      <protection hidden="1"/>
    </xf>
    <xf numFmtId="0" fontId="2" fillId="2" borderId="30" xfId="4" applyFont="1" applyFill="1" applyBorder="1" applyAlignment="1" applyProtection="1">
      <alignment horizontal="left"/>
      <protection hidden="1"/>
    </xf>
    <xf numFmtId="0" fontId="2" fillId="2" borderId="31" xfId="4" applyFont="1" applyFill="1" applyBorder="1" applyAlignment="1" applyProtection="1">
      <alignment horizontal="left"/>
      <protection hidden="1"/>
    </xf>
    <xf numFmtId="0" fontId="18" fillId="2" borderId="26" xfId="4" applyFont="1" applyFill="1" applyBorder="1" applyAlignment="1" applyProtection="1">
      <alignment horizontal="center"/>
    </xf>
    <xf numFmtId="0" fontId="18" fillId="2" borderId="24" xfId="4" applyFont="1" applyFill="1" applyBorder="1" applyAlignment="1" applyProtection="1">
      <alignment horizontal="center"/>
    </xf>
    <xf numFmtId="0" fontId="18" fillId="2" borderId="27" xfId="4" applyFont="1" applyFill="1" applyBorder="1" applyAlignment="1" applyProtection="1">
      <alignment horizontal="center"/>
    </xf>
    <xf numFmtId="0" fontId="8" fillId="0" borderId="52" xfId="4" applyFont="1" applyFill="1" applyBorder="1" applyAlignment="1" applyProtection="1">
      <alignment horizontal="left"/>
    </xf>
    <xf numFmtId="0" fontId="8" fillId="0" borderId="37" xfId="4" applyFont="1" applyFill="1" applyBorder="1" applyAlignment="1" applyProtection="1">
      <alignment horizontal="left"/>
    </xf>
    <xf numFmtId="0" fontId="8" fillId="0" borderId="38" xfId="4" applyFont="1" applyFill="1" applyBorder="1" applyAlignment="1" applyProtection="1">
      <alignment horizontal="left"/>
    </xf>
    <xf numFmtId="0" fontId="2" fillId="0" borderId="0" xfId="4" applyFont="1" applyAlignment="1" applyProtection="1">
      <alignment horizontal="center"/>
    </xf>
    <xf numFmtId="0" fontId="18" fillId="2" borderId="22" xfId="4" applyFont="1" applyFill="1" applyBorder="1" applyAlignment="1" applyProtection="1">
      <alignment horizontal="left"/>
    </xf>
    <xf numFmtId="0" fontId="18" fillId="2" borderId="23" xfId="4" applyFont="1" applyFill="1" applyBorder="1" applyAlignment="1" applyProtection="1">
      <alignment horizontal="left"/>
    </xf>
    <xf numFmtId="0" fontId="18" fillId="0" borderId="28" xfId="4" applyFont="1" applyFill="1" applyBorder="1" applyAlignment="1" applyProtection="1">
      <alignment horizontal="left"/>
    </xf>
    <xf numFmtId="0" fontId="18" fillId="0" borderId="0" xfId="4" applyFont="1" applyFill="1" applyBorder="1" applyAlignment="1" applyProtection="1">
      <alignment horizontal="left"/>
    </xf>
    <xf numFmtId="0" fontId="18" fillId="0" borderId="29" xfId="4" applyFont="1" applyFill="1" applyBorder="1" applyAlignment="1" applyProtection="1">
      <alignment horizontal="left"/>
    </xf>
    <xf numFmtId="0" fontId="2" fillId="0" borderId="26" xfId="4" applyFill="1" applyBorder="1" applyAlignment="1" applyProtection="1">
      <alignment horizontal="left"/>
    </xf>
    <xf numFmtId="0" fontId="2" fillId="0" borderId="24" xfId="4" applyFill="1" applyBorder="1" applyAlignment="1" applyProtection="1">
      <alignment horizontal="left"/>
    </xf>
    <xf numFmtId="0" fontId="2" fillId="0" borderId="27" xfId="4" applyFill="1" applyBorder="1" applyAlignment="1" applyProtection="1">
      <alignment horizontal="left"/>
    </xf>
    <xf numFmtId="0" fontId="2" fillId="0" borderId="28" xfId="4" applyFont="1" applyFill="1" applyBorder="1" applyAlignment="1" applyProtection="1">
      <alignment horizontal="left"/>
    </xf>
    <xf numFmtId="0" fontId="2" fillId="0" borderId="0" xfId="4" applyFont="1" applyFill="1" applyBorder="1" applyAlignment="1" applyProtection="1">
      <alignment horizontal="left"/>
    </xf>
    <xf numFmtId="0" fontId="2" fillId="0" borderId="29" xfId="4" applyFont="1" applyFill="1" applyBorder="1" applyAlignment="1" applyProtection="1">
      <alignment horizontal="left"/>
    </xf>
    <xf numFmtId="0" fontId="4" fillId="0" borderId="0" xfId="4" applyFont="1" applyAlignment="1" applyProtection="1">
      <alignment horizontal="left" wrapText="1"/>
    </xf>
    <xf numFmtId="0" fontId="2" fillId="2" borderId="40" xfId="4" applyFont="1" applyFill="1" applyBorder="1" applyAlignment="1" applyProtection="1">
      <alignment horizontal="left"/>
    </xf>
    <xf numFmtId="0" fontId="2" fillId="2" borderId="33" xfId="4" applyFont="1" applyFill="1" applyBorder="1" applyAlignment="1" applyProtection="1">
      <alignment horizontal="left"/>
    </xf>
    <xf numFmtId="0" fontId="2" fillId="2" borderId="41" xfId="4" applyFont="1" applyFill="1" applyBorder="1" applyAlignment="1" applyProtection="1">
      <alignment horizontal="left"/>
    </xf>
    <xf numFmtId="0" fontId="8" fillId="0" borderId="40" xfId="4" applyFont="1" applyFill="1" applyBorder="1" applyAlignment="1" applyProtection="1">
      <alignment horizontal="center"/>
      <protection locked="0" hidden="1"/>
    </xf>
    <xf numFmtId="0" fontId="8" fillId="0" borderId="33" xfId="4" applyFont="1" applyFill="1" applyBorder="1" applyAlignment="1" applyProtection="1">
      <alignment horizontal="center"/>
      <protection locked="0" hidden="1"/>
    </xf>
    <xf numFmtId="0" fontId="2" fillId="0" borderId="31" xfId="4" applyBorder="1" applyAlignment="1" applyProtection="1">
      <alignment horizontal="center"/>
    </xf>
    <xf numFmtId="0" fontId="8" fillId="0" borderId="25" xfId="4" applyFont="1" applyBorder="1" applyAlignment="1" applyProtection="1">
      <alignment horizontal="center"/>
      <protection locked="0"/>
    </xf>
    <xf numFmtId="0" fontId="8" fillId="0" borderId="21" xfId="4" applyFont="1" applyFill="1" applyBorder="1" applyAlignment="1" applyProtection="1">
      <alignment horizontal="center"/>
      <protection locked="0"/>
    </xf>
    <xf numFmtId="0" fontId="8" fillId="0" borderId="22" xfId="4" applyFont="1" applyFill="1" applyBorder="1" applyAlignment="1" applyProtection="1">
      <alignment horizontal="center"/>
      <protection locked="0"/>
    </xf>
    <xf numFmtId="0" fontId="8" fillId="0" borderId="23" xfId="4" applyFont="1" applyFill="1" applyBorder="1" applyAlignment="1" applyProtection="1">
      <alignment horizontal="center"/>
      <protection locked="0"/>
    </xf>
    <xf numFmtId="0" fontId="18" fillId="0" borderId="28" xfId="4" quotePrefix="1" applyFont="1" applyFill="1" applyBorder="1" applyAlignment="1" applyProtection="1">
      <alignment horizontal="left"/>
    </xf>
    <xf numFmtId="165" fontId="2" fillId="0" borderId="0" xfId="4" applyNumberFormat="1" applyBorder="1" applyAlignment="1" applyProtection="1">
      <alignment horizontal="center"/>
      <protection hidden="1"/>
    </xf>
    <xf numFmtId="0" fontId="2" fillId="0" borderId="28" xfId="4" applyFill="1" applyBorder="1" applyAlignment="1" applyProtection="1">
      <alignment horizontal="left"/>
    </xf>
    <xf numFmtId="0" fontId="2" fillId="0" borderId="0" xfId="4" applyFill="1" applyBorder="1" applyAlignment="1" applyProtection="1">
      <alignment horizontal="left"/>
    </xf>
    <xf numFmtId="0" fontId="2" fillId="0" borderId="29" xfId="4" applyFill="1" applyBorder="1" applyAlignment="1" applyProtection="1">
      <alignment horizontal="left"/>
    </xf>
    <xf numFmtId="0" fontId="2" fillId="0" borderId="28" xfId="4" applyFont="1" applyFill="1" applyBorder="1" applyAlignment="1" applyProtection="1">
      <alignment horizontal="left" wrapText="1"/>
    </xf>
    <xf numFmtId="0" fontId="8" fillId="0" borderId="21" xfId="4" applyFont="1" applyBorder="1" applyAlignment="1" applyProtection="1">
      <alignment horizontal="center"/>
      <protection locked="0"/>
    </xf>
    <xf numFmtId="0" fontId="8" fillId="0" borderId="22" xfId="4" applyFont="1" applyBorder="1" applyAlignment="1" applyProtection="1">
      <alignment horizontal="center"/>
      <protection locked="0"/>
    </xf>
    <xf numFmtId="0" fontId="8" fillId="0" borderId="23" xfId="4" applyFont="1" applyBorder="1" applyAlignment="1" applyProtection="1">
      <alignment horizontal="center"/>
      <protection locked="0"/>
    </xf>
    <xf numFmtId="0" fontId="2" fillId="0" borderId="28" xfId="4" applyBorder="1" applyAlignment="1" applyProtection="1">
      <alignment horizontal="left"/>
    </xf>
    <xf numFmtId="0" fontId="2" fillId="0" borderId="0" xfId="4" applyBorder="1" applyAlignment="1" applyProtection="1">
      <alignment horizontal="left"/>
    </xf>
    <xf numFmtId="0" fontId="2" fillId="0" borderId="29" xfId="4" applyBorder="1" applyAlignment="1" applyProtection="1">
      <alignment horizontal="left"/>
    </xf>
    <xf numFmtId="0" fontId="2" fillId="0" borderId="30" xfId="4" applyBorder="1" applyAlignment="1" applyProtection="1">
      <alignment horizontal="left"/>
    </xf>
    <xf numFmtId="0" fontId="2" fillId="0" borderId="31" xfId="4" applyBorder="1" applyAlignment="1" applyProtection="1">
      <alignment horizontal="left"/>
    </xf>
    <xf numFmtId="0" fontId="2" fillId="0" borderId="32" xfId="4" applyBorder="1" applyAlignment="1" applyProtection="1">
      <alignment horizontal="left"/>
    </xf>
    <xf numFmtId="0" fontId="2" fillId="2" borderId="42" xfId="4" applyFont="1" applyFill="1" applyBorder="1" applyAlignment="1" applyProtection="1">
      <alignment horizontal="left"/>
    </xf>
    <xf numFmtId="0" fontId="2" fillId="2" borderId="35" xfId="4" applyFont="1" applyFill="1" applyBorder="1" applyAlignment="1" applyProtection="1">
      <alignment horizontal="left"/>
    </xf>
    <xf numFmtId="0" fontId="8" fillId="0" borderId="34" xfId="4" applyFont="1" applyBorder="1" applyAlignment="1" applyProtection="1">
      <alignment horizontal="center"/>
      <protection locked="0" hidden="1"/>
    </xf>
    <xf numFmtId="0" fontId="8" fillId="0" borderId="35" xfId="4" applyFont="1" applyBorder="1" applyAlignment="1" applyProtection="1">
      <alignment horizontal="center"/>
      <protection locked="0" hidden="1"/>
    </xf>
    <xf numFmtId="0" fontId="8" fillId="0" borderId="36" xfId="4" applyFont="1" applyBorder="1" applyAlignment="1" applyProtection="1">
      <alignment horizontal="center"/>
      <protection locked="0" hidden="1"/>
    </xf>
    <xf numFmtId="14" fontId="8" fillId="0" borderId="34" xfId="4" applyNumberFormat="1" applyFont="1" applyFill="1" applyBorder="1" applyAlignment="1" applyProtection="1">
      <alignment horizontal="center"/>
      <protection locked="0" hidden="1"/>
    </xf>
    <xf numFmtId="14" fontId="8" fillId="0" borderId="35" xfId="4" applyNumberFormat="1" applyFont="1" applyFill="1" applyBorder="1" applyAlignment="1" applyProtection="1">
      <alignment horizontal="center"/>
      <protection locked="0" hidden="1"/>
    </xf>
    <xf numFmtId="14" fontId="8" fillId="0" borderId="36" xfId="4" applyNumberFormat="1" applyFont="1" applyFill="1" applyBorder="1" applyAlignment="1" applyProtection="1">
      <alignment horizontal="center"/>
      <protection locked="0" hidden="1"/>
    </xf>
    <xf numFmtId="16" fontId="8" fillId="2" borderId="33" xfId="4" applyNumberFormat="1" applyFont="1" applyFill="1" applyBorder="1" applyAlignment="1" applyProtection="1">
      <alignment horizontal="left"/>
    </xf>
    <xf numFmtId="0" fontId="8" fillId="2" borderId="33" xfId="4" applyFont="1" applyFill="1" applyBorder="1" applyAlignment="1" applyProtection="1">
      <alignment horizontal="left"/>
    </xf>
    <xf numFmtId="0" fontId="8" fillId="0" borderId="40" xfId="4" applyFont="1" applyFill="1" applyBorder="1" applyAlignment="1" applyProtection="1">
      <alignment horizontal="center"/>
      <protection locked="0"/>
    </xf>
    <xf numFmtId="0" fontId="2" fillId="2" borderId="39" xfId="4" applyFont="1" applyFill="1" applyBorder="1" applyAlignment="1" applyProtection="1">
      <alignment horizontal="left"/>
    </xf>
    <xf numFmtId="0" fontId="2" fillId="2" borderId="43" xfId="4" applyFont="1" applyFill="1" applyBorder="1" applyAlignment="1" applyProtection="1">
      <alignment horizontal="left"/>
    </xf>
    <xf numFmtId="0" fontId="5" fillId="0" borderId="0" xfId="4" applyFont="1" applyBorder="1" applyAlignment="1" applyProtection="1">
      <alignment horizontal="center" wrapText="1"/>
      <protection hidden="1"/>
    </xf>
    <xf numFmtId="0" fontId="5" fillId="0" borderId="61" xfId="4" applyFont="1" applyBorder="1" applyAlignment="1" applyProtection="1">
      <alignment horizontal="center" wrapText="1"/>
      <protection hidden="1"/>
    </xf>
    <xf numFmtId="164" fontId="24" fillId="0" borderId="0" xfId="0" applyFont="1" applyAlignment="1" applyProtection="1">
      <alignment horizontal="center" wrapText="1"/>
      <protection hidden="1"/>
    </xf>
    <xf numFmtId="0" fontId="5" fillId="0" borderId="0" xfId="4" applyFont="1" applyAlignment="1" applyProtection="1">
      <alignment horizontal="center" wrapText="1"/>
      <protection hidden="1"/>
    </xf>
    <xf numFmtId="0" fontId="9" fillId="2" borderId="26" xfId="4" applyFont="1" applyFill="1" applyBorder="1" applyAlignment="1" applyProtection="1">
      <alignment horizontal="left"/>
    </xf>
    <xf numFmtId="0" fontId="9" fillId="2" borderId="24" xfId="4" applyFont="1" applyFill="1" applyBorder="1" applyAlignment="1" applyProtection="1">
      <alignment horizontal="left"/>
    </xf>
    <xf numFmtId="0" fontId="2" fillId="2" borderId="28" xfId="4" applyFont="1" applyFill="1" applyBorder="1" applyAlignment="1" applyProtection="1">
      <alignment horizontal="left"/>
      <protection hidden="1"/>
    </xf>
    <xf numFmtId="0" fontId="2" fillId="2" borderId="0" xfId="4" applyFont="1" applyFill="1" applyBorder="1" applyAlignment="1" applyProtection="1">
      <alignment horizontal="left"/>
      <protection hidden="1"/>
    </xf>
    <xf numFmtId="0" fontId="8" fillId="0" borderId="33" xfId="4" quotePrefix="1" applyFont="1" applyBorder="1" applyAlignment="1" applyProtection="1">
      <alignment horizontal="center"/>
      <protection locked="0"/>
    </xf>
    <xf numFmtId="0" fontId="8" fillId="0" borderId="33" xfId="4" applyFont="1" applyBorder="1" applyAlignment="1" applyProtection="1">
      <alignment horizontal="center"/>
      <protection locked="0"/>
    </xf>
    <xf numFmtId="0" fontId="8" fillId="0" borderId="41" xfId="4" applyFont="1" applyBorder="1" applyAlignment="1" applyProtection="1">
      <alignment horizontal="center"/>
      <protection locked="0"/>
    </xf>
    <xf numFmtId="0" fontId="5" fillId="0" borderId="59" xfId="4" applyFont="1" applyBorder="1" applyAlignment="1" applyProtection="1">
      <alignment horizontal="center" wrapText="1"/>
      <protection hidden="1"/>
    </xf>
    <xf numFmtId="0" fontId="2" fillId="2" borderId="44" xfId="4" applyFill="1" applyBorder="1" applyAlignment="1" applyProtection="1">
      <alignment horizontal="center"/>
    </xf>
    <xf numFmtId="0" fontId="2" fillId="2" borderId="45" xfId="4" applyFill="1" applyBorder="1" applyAlignment="1" applyProtection="1">
      <alignment horizontal="center"/>
    </xf>
    <xf numFmtId="0" fontId="2" fillId="2" borderId="48" xfId="4" applyFill="1" applyBorder="1" applyAlignment="1" applyProtection="1">
      <alignment horizontal="center"/>
    </xf>
    <xf numFmtId="0" fontId="8" fillId="0" borderId="50" xfId="4" applyFont="1" applyBorder="1" applyAlignment="1" applyProtection="1">
      <alignment horizontal="center"/>
      <protection locked="0"/>
    </xf>
    <xf numFmtId="14" fontId="8" fillId="0" borderId="25" xfId="4" applyNumberFormat="1" applyFont="1" applyBorder="1" applyAlignment="1" applyProtection="1">
      <alignment horizontal="center"/>
      <protection locked="0" hidden="1"/>
    </xf>
    <xf numFmtId="0" fontId="8" fillId="0" borderId="25" xfId="4" applyFont="1" applyBorder="1" applyAlignment="1" applyProtection="1">
      <alignment horizontal="center"/>
      <protection locked="0" hidden="1"/>
    </xf>
    <xf numFmtId="169" fontId="22" fillId="3" borderId="0" xfId="4" applyNumberFormat="1" applyFont="1" applyFill="1" applyAlignment="1" applyProtection="1">
      <alignment horizontal="center"/>
      <protection hidden="1"/>
    </xf>
    <xf numFmtId="0" fontId="22" fillId="3" borderId="0" xfId="4" applyFont="1" applyFill="1" applyAlignment="1" applyProtection="1">
      <alignment horizontal="center"/>
      <protection hidden="1"/>
    </xf>
    <xf numFmtId="0" fontId="2" fillId="0" borderId="77" xfId="4" applyBorder="1" applyAlignment="1" applyProtection="1">
      <alignment horizontal="center" vertical="center"/>
    </xf>
    <xf numFmtId="0" fontId="2" fillId="0" borderId="78" xfId="4" applyBorder="1" applyAlignment="1" applyProtection="1">
      <alignment horizontal="center" vertical="center"/>
    </xf>
    <xf numFmtId="0" fontId="8" fillId="0" borderId="54" xfId="4" applyFont="1" applyBorder="1" applyAlignment="1" applyProtection="1">
      <alignment horizontal="center"/>
      <protection locked="0"/>
    </xf>
    <xf numFmtId="0" fontId="8" fillId="0" borderId="80" xfId="4" applyFont="1" applyBorder="1" applyAlignment="1" applyProtection="1">
      <alignment horizontal="center"/>
      <protection locked="0"/>
    </xf>
    <xf numFmtId="0" fontId="2" fillId="0" borderId="79" xfId="4" applyBorder="1" applyAlignment="1" applyProtection="1">
      <alignment horizontal="center" vertical="center"/>
    </xf>
    <xf numFmtId="0" fontId="2" fillId="0" borderId="54" xfId="4" applyBorder="1" applyAlignment="1" applyProtection="1">
      <alignment horizontal="center" vertical="center"/>
    </xf>
    <xf numFmtId="0" fontId="8" fillId="0" borderId="54" xfId="2" applyNumberFormat="1" applyFont="1" applyFill="1" applyBorder="1" applyAlignment="1" applyProtection="1">
      <alignment horizontal="center"/>
      <protection locked="0"/>
    </xf>
    <xf numFmtId="0" fontId="8" fillId="0" borderId="55" xfId="2" applyNumberFormat="1" applyFont="1" applyFill="1" applyBorder="1" applyAlignment="1" applyProtection="1">
      <alignment horizontal="center"/>
      <protection locked="0"/>
    </xf>
    <xf numFmtId="0" fontId="9" fillId="0" borderId="48" xfId="4" applyFont="1" applyBorder="1" applyAlignment="1" applyProtection="1">
      <alignment horizontal="left"/>
    </xf>
    <xf numFmtId="0" fontId="5" fillId="2" borderId="53" xfId="4" applyFont="1" applyFill="1" applyBorder="1" applyAlignment="1" applyProtection="1">
      <alignment horizontal="left" wrapText="1"/>
    </xf>
    <xf numFmtId="0" fontId="5" fillId="2" borderId="54" xfId="4" applyFont="1" applyFill="1" applyBorder="1" applyAlignment="1" applyProtection="1">
      <alignment horizontal="left" wrapText="1"/>
    </xf>
    <xf numFmtId="0" fontId="5" fillId="2" borderId="55" xfId="4" applyFont="1" applyFill="1" applyBorder="1" applyAlignment="1" applyProtection="1">
      <alignment horizontal="left" wrapText="1"/>
    </xf>
    <xf numFmtId="0" fontId="2" fillId="0" borderId="52" xfId="4" applyBorder="1" applyAlignment="1" applyProtection="1">
      <alignment horizontal="left"/>
    </xf>
    <xf numFmtId="0" fontId="2" fillId="0" borderId="37" xfId="4" applyBorder="1" applyAlignment="1" applyProtection="1">
      <alignment horizontal="left"/>
    </xf>
    <xf numFmtId="0" fontId="8" fillId="0" borderId="44" xfId="4" applyFont="1" applyFill="1" applyBorder="1" applyAlignment="1" applyProtection="1">
      <alignment horizontal="left"/>
    </xf>
    <xf numFmtId="0" fontId="8" fillId="0" borderId="45" xfId="4" applyFont="1" applyFill="1" applyBorder="1" applyAlignment="1" applyProtection="1">
      <alignment horizontal="left"/>
    </xf>
    <xf numFmtId="0" fontId="8" fillId="0" borderId="46" xfId="4" applyFont="1" applyFill="1" applyBorder="1" applyAlignment="1" applyProtection="1">
      <alignment horizontal="left"/>
    </xf>
    <xf numFmtId="169" fontId="18" fillId="0" borderId="47" xfId="4" applyNumberFormat="1" applyFont="1" applyFill="1" applyBorder="1" applyAlignment="1" applyProtection="1">
      <alignment horizontal="center"/>
      <protection locked="0" hidden="1"/>
    </xf>
    <xf numFmtId="169" fontId="18" fillId="0" borderId="45" xfId="4" applyNumberFormat="1" applyFont="1" applyFill="1" applyBorder="1" applyAlignment="1" applyProtection="1">
      <alignment horizontal="center"/>
      <protection locked="0" hidden="1"/>
    </xf>
    <xf numFmtId="169" fontId="25" fillId="3" borderId="48" xfId="4" applyNumberFormat="1" applyFont="1" applyFill="1" applyBorder="1" applyAlignment="1" applyProtection="1">
      <alignment horizontal="center"/>
      <protection hidden="1"/>
    </xf>
    <xf numFmtId="0" fontId="18" fillId="2" borderId="53" xfId="4" applyFont="1" applyFill="1" applyBorder="1" applyAlignment="1" applyProtection="1">
      <alignment horizontal="center"/>
    </xf>
    <xf numFmtId="0" fontId="18" fillId="2" borderId="54" xfId="4" applyFont="1" applyFill="1" applyBorder="1" applyAlignment="1" applyProtection="1">
      <alignment horizontal="center"/>
    </xf>
    <xf numFmtId="0" fontId="18" fillId="2" borderId="55" xfId="4" applyFont="1" applyFill="1" applyBorder="1" applyAlignment="1" applyProtection="1">
      <alignment horizontal="center"/>
    </xf>
    <xf numFmtId="0" fontId="2" fillId="0" borderId="40" xfId="4" applyBorder="1" applyAlignment="1" applyProtection="1">
      <alignment horizontal="left" vertical="center"/>
    </xf>
    <xf numFmtId="0" fontId="2" fillId="0" borderId="33" xfId="4" applyBorder="1" applyAlignment="1" applyProtection="1">
      <alignment horizontal="left" vertical="center"/>
    </xf>
    <xf numFmtId="0" fontId="2" fillId="0" borderId="40" xfId="4" applyBorder="1" applyAlignment="1" applyProtection="1">
      <alignment horizontal="left" vertical="center" wrapText="1"/>
    </xf>
    <xf numFmtId="0" fontId="18" fillId="0" borderId="34" xfId="4" applyFont="1" applyBorder="1" applyAlignment="1" applyProtection="1">
      <alignment horizontal="center" vertical="center"/>
      <protection locked="0"/>
    </xf>
    <xf numFmtId="0" fontId="18" fillId="0" borderId="35" xfId="4" applyFont="1" applyBorder="1" applyAlignment="1" applyProtection="1">
      <alignment horizontal="center" vertical="center"/>
      <protection locked="0"/>
    </xf>
    <xf numFmtId="0" fontId="18" fillId="0" borderId="49" xfId="4" applyFont="1" applyBorder="1" applyAlignment="1" applyProtection="1">
      <alignment horizontal="center" vertical="center"/>
      <protection locked="0"/>
    </xf>
    <xf numFmtId="0" fontId="8" fillId="0" borderId="34" xfId="4" applyFont="1" applyBorder="1" applyAlignment="1" applyProtection="1">
      <alignment horizontal="left"/>
      <protection locked="0"/>
    </xf>
    <xf numFmtId="0" fontId="8" fillId="0" borderId="35" xfId="4" applyFont="1" applyBorder="1" applyAlignment="1" applyProtection="1">
      <alignment horizontal="left"/>
      <protection locked="0"/>
    </xf>
    <xf numFmtId="0" fontId="8" fillId="0" borderId="49" xfId="4" applyFont="1" applyBorder="1" applyAlignment="1" applyProtection="1">
      <alignment horizontal="left"/>
      <protection locked="0"/>
    </xf>
    <xf numFmtId="0" fontId="8" fillId="2" borderId="44" xfId="4" applyFont="1" applyFill="1" applyBorder="1" applyAlignment="1" applyProtection="1">
      <alignment horizontal="center"/>
    </xf>
    <xf numFmtId="0" fontId="8" fillId="2" borderId="45" xfId="4" applyFont="1" applyFill="1" applyBorder="1" applyAlignment="1" applyProtection="1">
      <alignment horizontal="center"/>
    </xf>
    <xf numFmtId="0" fontId="8" fillId="2" borderId="48" xfId="4" applyFont="1" applyFill="1" applyBorder="1" applyAlignment="1" applyProtection="1">
      <alignment horizontal="center"/>
    </xf>
    <xf numFmtId="0" fontId="5" fillId="2" borderId="28" xfId="4" applyFont="1" applyFill="1" applyBorder="1" applyAlignment="1" applyProtection="1">
      <alignment horizontal="center"/>
    </xf>
    <xf numFmtId="0" fontId="5" fillId="2" borderId="0" xfId="4" applyFont="1" applyFill="1" applyBorder="1" applyAlignment="1" applyProtection="1">
      <alignment horizontal="center"/>
    </xf>
    <xf numFmtId="0" fontId="5" fillId="2" borderId="29" xfId="4" applyFont="1" applyFill="1" applyBorder="1" applyAlignment="1" applyProtection="1">
      <alignment horizontal="center"/>
    </xf>
    <xf numFmtId="0" fontId="28" fillId="0" borderId="52" xfId="4" applyFont="1" applyBorder="1" applyAlignment="1" applyProtection="1">
      <alignment horizontal="center" vertical="center"/>
    </xf>
    <xf numFmtId="0" fontId="28" fillId="0" borderId="38" xfId="4" applyFont="1" applyBorder="1" applyAlignment="1" applyProtection="1">
      <alignment horizontal="center" vertical="center"/>
    </xf>
    <xf numFmtId="0" fontId="28" fillId="0" borderId="28" xfId="4" applyFont="1" applyBorder="1" applyAlignment="1" applyProtection="1">
      <alignment horizontal="center" vertical="center"/>
    </xf>
    <xf numFmtId="0" fontId="28" fillId="0" borderId="61" xfId="4" applyFont="1" applyBorder="1" applyAlignment="1" applyProtection="1">
      <alignment horizontal="center" vertical="center"/>
    </xf>
    <xf numFmtId="0" fontId="28" fillId="0" borderId="50" xfId="4" applyFont="1" applyBorder="1" applyAlignment="1" applyProtection="1">
      <alignment horizontal="center" vertical="center"/>
    </xf>
    <xf numFmtId="0" fontId="28" fillId="0" borderId="64" xfId="4" applyFont="1" applyBorder="1" applyAlignment="1" applyProtection="1">
      <alignment horizontal="center" vertical="center"/>
    </xf>
    <xf numFmtId="0" fontId="2" fillId="0" borderId="81" xfId="4" applyBorder="1" applyAlignment="1" applyProtection="1">
      <alignment horizontal="center"/>
    </xf>
    <xf numFmtId="0" fontId="2" fillId="0" borderId="82" xfId="4" applyBorder="1" applyAlignment="1" applyProtection="1">
      <alignment horizontal="center"/>
    </xf>
    <xf numFmtId="0" fontId="17" fillId="0" borderId="39" xfId="4" applyFont="1" applyBorder="1" applyAlignment="1" applyProtection="1">
      <alignment horizontal="center"/>
    </xf>
    <xf numFmtId="0" fontId="17" fillId="0" borderId="43" xfId="4" applyFont="1" applyBorder="1" applyAlignment="1" applyProtection="1">
      <alignment horizontal="center"/>
    </xf>
  </cellXfs>
  <cellStyles count="6">
    <cellStyle name="breit(oZU)" xfId="1"/>
    <cellStyle name="Standard" xfId="0" builtinId="0"/>
    <cellStyle name="Standard_DORO2_99" xfId="2"/>
    <cellStyle name="Standard_reise+werbungsk." xfId="3"/>
    <cellStyle name="Standard_Reisekosten" xfId="4"/>
    <cellStyle name="Währung" xfId="5" builtinId="4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B$37" noThreeD="1"/>
</file>

<file path=xl/ctrlProps/ctrlProp10.xml><?xml version="1.0" encoding="utf-8"?>
<formControlPr xmlns="http://schemas.microsoft.com/office/spreadsheetml/2009/9/main" objectType="CheckBox" fmlaLink="G21" noThreeD="1"/>
</file>

<file path=xl/ctrlProps/ctrlProp11.xml><?xml version="1.0" encoding="utf-8"?>
<formControlPr xmlns="http://schemas.microsoft.com/office/spreadsheetml/2009/9/main" objectType="CheckBox" fmlaLink="K21" noThreeD="1"/>
</file>

<file path=xl/ctrlProps/ctrlProp12.xml><?xml version="1.0" encoding="utf-8"?>
<formControlPr xmlns="http://schemas.microsoft.com/office/spreadsheetml/2009/9/main" objectType="CheckBox" fmlaLink="K22" noThreeD="1"/>
</file>

<file path=xl/ctrlProps/ctrlProp13.xml><?xml version="1.0" encoding="utf-8"?>
<formControlPr xmlns="http://schemas.microsoft.com/office/spreadsheetml/2009/9/main" objectType="CheckBox" fmlaLink="K23" noThreeD="1"/>
</file>

<file path=xl/ctrlProps/ctrlProp14.xml><?xml version="1.0" encoding="utf-8"?>
<formControlPr xmlns="http://schemas.microsoft.com/office/spreadsheetml/2009/9/main" objectType="CheckBox" fmlaLink="O21" noThreeD="1"/>
</file>

<file path=xl/ctrlProps/ctrlProp15.xml><?xml version="1.0" encoding="utf-8"?>
<formControlPr xmlns="http://schemas.microsoft.com/office/spreadsheetml/2009/9/main" objectType="CheckBox" fmlaLink="O22" noThreeD="1"/>
</file>

<file path=xl/ctrlProps/ctrlProp16.xml><?xml version="1.0" encoding="utf-8"?>
<formControlPr xmlns="http://schemas.microsoft.com/office/spreadsheetml/2009/9/main" objectType="CheckBox" fmlaLink="G22" noThreeD="1"/>
</file>

<file path=xl/ctrlProps/ctrlProp17.xml><?xml version="1.0" encoding="utf-8"?>
<formControlPr xmlns="http://schemas.microsoft.com/office/spreadsheetml/2009/9/main" objectType="CheckBox" fmlaLink="G23" noThreeD="1"/>
</file>

<file path=xl/ctrlProps/ctrlProp18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fmlaLink="$B$38" noThreeD="1"/>
</file>

<file path=xl/ctrlProps/ctrlProp3.xml><?xml version="1.0" encoding="utf-8"?>
<formControlPr xmlns="http://schemas.microsoft.com/office/spreadsheetml/2009/9/main" objectType="CheckBox" fmlaLink="$B$39" noThreeD="1"/>
</file>

<file path=xl/ctrlProps/ctrlProp4.xml><?xml version="1.0" encoding="utf-8"?>
<formControlPr xmlns="http://schemas.microsoft.com/office/spreadsheetml/2009/9/main" objectType="CheckBox" fmlaLink="$B$40" noThreeD="1"/>
</file>

<file path=xl/ctrlProps/ctrlProp5.xml><?xml version="1.0" encoding="utf-8"?>
<formControlPr xmlns="http://schemas.microsoft.com/office/spreadsheetml/2009/9/main" objectType="CheckBox" fmlaLink="$B$41" noThreeD="1"/>
</file>

<file path=xl/ctrlProps/ctrlProp6.xml><?xml version="1.0" encoding="utf-8"?>
<formControlPr xmlns="http://schemas.microsoft.com/office/spreadsheetml/2009/9/main" objectType="CheckBox" fmlaLink="$E$38" noThreeD="1"/>
</file>

<file path=xl/ctrlProps/ctrlProp7.xml><?xml version="1.0" encoding="utf-8"?>
<formControlPr xmlns="http://schemas.microsoft.com/office/spreadsheetml/2009/9/main" objectType="CheckBox" fmlaLink="D21" noThreeD="1"/>
</file>

<file path=xl/ctrlProps/ctrlProp8.xml><?xml version="1.0" encoding="utf-8"?>
<formControlPr xmlns="http://schemas.microsoft.com/office/spreadsheetml/2009/9/main" objectType="CheckBox" fmlaLink="D22" noThreeD="1"/>
</file>

<file path=xl/ctrlProps/ctrlProp9.xml><?xml version="1.0" encoding="utf-8"?>
<formControlPr xmlns="http://schemas.microsoft.com/office/spreadsheetml/2009/9/main" objectType="CheckBox" fmlaLink="D23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0</xdr:row>
      <xdr:rowOff>1120</xdr:rowOff>
    </xdr:from>
    <xdr:to>
      <xdr:col>17</xdr:col>
      <xdr:colOff>352425</xdr:colOff>
      <xdr:row>0</xdr:row>
      <xdr:rowOff>582145</xdr:rowOff>
    </xdr:to>
    <xdr:pic>
      <xdr:nvPicPr>
        <xdr:cNvPr id="1045" name="Bild 1" descr="Beschreibung: Beschreibung: ZGAST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4509" y="1120"/>
          <a:ext cx="220924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36</xdr:row>
          <xdr:rowOff>7620</xdr:rowOff>
        </xdr:from>
        <xdr:to>
          <xdr:col>1</xdr:col>
          <xdr:colOff>381000</xdr:colOff>
          <xdr:row>37</xdr:row>
          <xdr:rowOff>22860</xdr:rowOff>
        </xdr:to>
        <xdr:sp macro="" textlink="">
          <xdr:nvSpPr>
            <xdr:cNvPr id="2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37</xdr:row>
          <xdr:rowOff>7620</xdr:rowOff>
        </xdr:from>
        <xdr:to>
          <xdr:col>1</xdr:col>
          <xdr:colOff>381000</xdr:colOff>
          <xdr:row>38</xdr:row>
          <xdr:rowOff>30480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38</xdr:row>
          <xdr:rowOff>7620</xdr:rowOff>
        </xdr:from>
        <xdr:to>
          <xdr:col>1</xdr:col>
          <xdr:colOff>381000</xdr:colOff>
          <xdr:row>39</xdr:row>
          <xdr:rowOff>30480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39</xdr:row>
          <xdr:rowOff>7620</xdr:rowOff>
        </xdr:from>
        <xdr:to>
          <xdr:col>1</xdr:col>
          <xdr:colOff>381000</xdr:colOff>
          <xdr:row>40</xdr:row>
          <xdr:rowOff>30480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40</xdr:row>
          <xdr:rowOff>7620</xdr:rowOff>
        </xdr:from>
        <xdr:to>
          <xdr:col>1</xdr:col>
          <xdr:colOff>381000</xdr:colOff>
          <xdr:row>41</xdr:row>
          <xdr:rowOff>22860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</xdr:colOff>
          <xdr:row>37</xdr:row>
          <xdr:rowOff>7620</xdr:rowOff>
        </xdr:from>
        <xdr:to>
          <xdr:col>5</xdr:col>
          <xdr:colOff>0</xdr:colOff>
          <xdr:row>38</xdr:row>
          <xdr:rowOff>30480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19</xdr:row>
          <xdr:rowOff>480060</xdr:rowOff>
        </xdr:from>
        <xdr:to>
          <xdr:col>4</xdr:col>
          <xdr:colOff>182880</xdr:colOff>
          <xdr:row>21</xdr:row>
          <xdr:rowOff>22860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20</xdr:row>
          <xdr:rowOff>160020</xdr:rowOff>
        </xdr:from>
        <xdr:to>
          <xdr:col>4</xdr:col>
          <xdr:colOff>182880</xdr:colOff>
          <xdr:row>22</xdr:row>
          <xdr:rowOff>30480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213360</xdr:colOff>
          <xdr:row>21</xdr:row>
          <xdr:rowOff>152400</xdr:rowOff>
        </xdr:from>
        <xdr:to>
          <xdr:col>4</xdr:col>
          <xdr:colOff>182880</xdr:colOff>
          <xdr:row>23</xdr:row>
          <xdr:rowOff>22860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19</xdr:row>
          <xdr:rowOff>487680</xdr:rowOff>
        </xdr:from>
        <xdr:to>
          <xdr:col>7</xdr:col>
          <xdr:colOff>160020</xdr:colOff>
          <xdr:row>21</xdr:row>
          <xdr:rowOff>30480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19</xdr:row>
          <xdr:rowOff>480060</xdr:rowOff>
        </xdr:from>
        <xdr:to>
          <xdr:col>11</xdr:col>
          <xdr:colOff>152400</xdr:colOff>
          <xdr:row>21</xdr:row>
          <xdr:rowOff>22860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20</xdr:row>
          <xdr:rowOff>160020</xdr:rowOff>
        </xdr:from>
        <xdr:to>
          <xdr:col>11</xdr:col>
          <xdr:colOff>152400</xdr:colOff>
          <xdr:row>22</xdr:row>
          <xdr:rowOff>30480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21</xdr:row>
          <xdr:rowOff>152400</xdr:rowOff>
        </xdr:from>
        <xdr:to>
          <xdr:col>11</xdr:col>
          <xdr:colOff>152400</xdr:colOff>
          <xdr:row>23</xdr:row>
          <xdr:rowOff>22860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19</xdr:row>
          <xdr:rowOff>480060</xdr:rowOff>
        </xdr:from>
        <xdr:to>
          <xdr:col>15</xdr:col>
          <xdr:colOff>121920</xdr:colOff>
          <xdr:row>20</xdr:row>
          <xdr:rowOff>160020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20</xdr:row>
          <xdr:rowOff>144780</xdr:rowOff>
        </xdr:from>
        <xdr:to>
          <xdr:col>15</xdr:col>
          <xdr:colOff>121920</xdr:colOff>
          <xdr:row>22</xdr:row>
          <xdr:rowOff>7620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20</xdr:row>
          <xdr:rowOff>152400</xdr:rowOff>
        </xdr:from>
        <xdr:to>
          <xdr:col>7</xdr:col>
          <xdr:colOff>160020</xdr:colOff>
          <xdr:row>22</xdr:row>
          <xdr:rowOff>22860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121920</xdr:colOff>
          <xdr:row>21</xdr:row>
          <xdr:rowOff>152400</xdr:rowOff>
        </xdr:from>
        <xdr:to>
          <xdr:col>7</xdr:col>
          <xdr:colOff>160020</xdr:colOff>
          <xdr:row>23</xdr:row>
          <xdr:rowOff>22860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121920</xdr:colOff>
          <xdr:row>44</xdr:row>
          <xdr:rowOff>22860</xdr:rowOff>
        </xdr:from>
        <xdr:to>
          <xdr:col>2</xdr:col>
          <xdr:colOff>76200</xdr:colOff>
          <xdr:row>45</xdr:row>
          <xdr:rowOff>7620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oneCellAnchor>
    <xdr:from>
      <xdr:col>0</xdr:col>
      <xdr:colOff>11205</xdr:colOff>
      <xdr:row>34</xdr:row>
      <xdr:rowOff>16809</xdr:rowOff>
    </xdr:from>
    <xdr:ext cx="235324" cy="3496798"/>
    <xdr:sp macro="" textlink="">
      <xdr:nvSpPr>
        <xdr:cNvPr id="3" name="Textfeld 2"/>
        <xdr:cNvSpPr txBox="1"/>
      </xdr:nvSpPr>
      <xdr:spPr>
        <a:xfrm rot="16200000" flipH="1">
          <a:off x="-1619532" y="9155487"/>
          <a:ext cx="3496798" cy="2353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800"/>
            <a:t>Formular durch MAV nachempfunden nach Formular-Nr. 7-PV-0000/04 2205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62</xdr:row>
          <xdr:rowOff>0</xdr:rowOff>
        </xdr:from>
        <xdr:to>
          <xdr:col>17</xdr:col>
          <xdr:colOff>365760</xdr:colOff>
          <xdr:row>109</xdr:row>
          <xdr:rowOff>30480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V/GESCHF&#220;H/REISEKOS/Wolfga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zelfahrt"/>
      <sheetName val="PKW"/>
      <sheetName val="ÖPNV"/>
      <sheetName val="PKW 2014"/>
      <sheetName val="ÖPNV 2014-3"/>
      <sheetName val="ÖPNV 2014-2"/>
      <sheetName val="ÖPNV 2014"/>
      <sheetName val="140321"/>
      <sheetName val="131217"/>
      <sheetName val="131213"/>
      <sheetName val="PKW 2013-1"/>
      <sheetName val="ÖPNV 2013-2"/>
      <sheetName val="Himmelreich 2013"/>
      <sheetName val="ÖPNV 2013-1"/>
      <sheetName val="ÖPNV 2012-3"/>
      <sheetName val="PKW 121014"/>
      <sheetName val="ÖPNV 2012-2"/>
      <sheetName val="DelVers 120925"/>
      <sheetName val="ÖPNV2012-1"/>
      <sheetName val="ÖPNV2011-3"/>
      <sheetName val="111109 Lahr"/>
      <sheetName val="ÖPNV2011-2"/>
      <sheetName val="ÖPNV 2011-1"/>
      <sheetName val="ÖPNV 2010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omments" Target="../comments1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package" Target="../embeddings/Microsoft_Word_Document1.docx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20"/>
  <dimension ref="B1:AJ61"/>
  <sheetViews>
    <sheetView tabSelected="1" zoomScaleNormal="100" workbookViewId="0">
      <selection activeCell="S1" sqref="S1:AJ1048576"/>
    </sheetView>
  </sheetViews>
  <sheetFormatPr baseColWidth="10" defaultColWidth="10" defaultRowHeight="13.2" x14ac:dyDescent="0.25"/>
  <cols>
    <col min="1" max="1" width="3.8984375" style="1" customWidth="1"/>
    <col min="2" max="2" width="5.09765625" style="1" customWidth="1"/>
    <col min="3" max="3" width="9.19921875" style="1" customWidth="1"/>
    <col min="4" max="4" width="5.8984375" style="1" customWidth="1"/>
    <col min="5" max="7" width="5" style="1" customWidth="1"/>
    <col min="8" max="8" width="4.19921875" style="1" customWidth="1"/>
    <col min="9" max="11" width="3.5" style="1" customWidth="1"/>
    <col min="12" max="12" width="5" style="1" customWidth="1"/>
    <col min="13" max="13" width="4.8984375" style="1" customWidth="1"/>
    <col min="14" max="16" width="5" style="1" customWidth="1"/>
    <col min="17" max="17" width="4.19921875" style="1" customWidth="1"/>
    <col min="18" max="18" width="5" style="1" customWidth="1"/>
    <col min="19" max="22" width="11" style="1" hidden="1" customWidth="1"/>
    <col min="23" max="23" width="19.5" style="1" hidden="1" customWidth="1"/>
    <col min="24" max="34" width="11" style="1" hidden="1" customWidth="1"/>
    <col min="35" max="36" width="5" style="1" hidden="1" customWidth="1"/>
    <col min="37" max="42" width="5" style="1" customWidth="1"/>
    <col min="43" max="16384" width="10" style="1"/>
  </cols>
  <sheetData>
    <row r="1" spans="2:35" ht="77.25" customHeight="1" x14ac:dyDescent="0.5">
      <c r="B1" s="186" t="s">
        <v>107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2:35" x14ac:dyDescent="0.25">
      <c r="B2" s="174" t="s">
        <v>30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U2" s="2"/>
      <c r="V2" s="2"/>
      <c r="W2" s="2"/>
      <c r="X2" s="2"/>
      <c r="Y2" s="2"/>
      <c r="Z2" s="2"/>
    </row>
    <row r="3" spans="2:35" ht="9" customHeight="1" thickBot="1" x14ac:dyDescent="0.3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U3" s="2"/>
      <c r="V3" s="2"/>
      <c r="W3" s="2"/>
      <c r="X3" s="2"/>
      <c r="Y3" s="2"/>
      <c r="Z3" s="2"/>
    </row>
    <row r="4" spans="2:35" ht="16.5" customHeight="1" thickBot="1" x14ac:dyDescent="0.35">
      <c r="B4" s="30"/>
      <c r="C4" s="31"/>
      <c r="D4" s="31"/>
      <c r="E4" s="84"/>
      <c r="F4" s="84"/>
      <c r="G4" s="85"/>
      <c r="H4" s="175" t="s">
        <v>31</v>
      </c>
      <c r="I4" s="175"/>
      <c r="J4" s="175"/>
      <c r="K4" s="175"/>
      <c r="L4" s="175"/>
      <c r="M4" s="175"/>
      <c r="N4" s="175"/>
      <c r="O4" s="175"/>
      <c r="P4" s="175"/>
      <c r="Q4" s="175"/>
      <c r="R4" s="176"/>
      <c r="U4" s="2"/>
      <c r="V4" s="5">
        <v>0.99998842592592585</v>
      </c>
      <c r="W4" s="2"/>
      <c r="X4" s="198"/>
      <c r="Y4" s="198"/>
      <c r="Z4" s="198"/>
    </row>
    <row r="5" spans="2:35" ht="16.5" customHeight="1" thickTop="1" thickBot="1" x14ac:dyDescent="0.35">
      <c r="B5" s="177" t="s">
        <v>32</v>
      </c>
      <c r="C5" s="178"/>
      <c r="D5" s="178"/>
      <c r="E5" s="178"/>
      <c r="F5" s="178"/>
      <c r="G5" s="179"/>
      <c r="H5" s="180" t="s">
        <v>82</v>
      </c>
      <c r="I5" s="181"/>
      <c r="J5" s="181"/>
      <c r="K5" s="182"/>
      <c r="L5" s="194"/>
      <c r="M5" s="195"/>
      <c r="N5" s="195"/>
      <c r="O5" s="195"/>
      <c r="P5" s="195"/>
      <c r="Q5" s="195"/>
      <c r="R5" s="196"/>
      <c r="T5" s="81" t="s">
        <v>4</v>
      </c>
      <c r="U5" s="16"/>
      <c r="V5" s="17" t="s">
        <v>5</v>
      </c>
      <c r="W5" s="2"/>
      <c r="X5" s="2"/>
      <c r="Y5" s="2"/>
      <c r="Z5" s="2"/>
    </row>
    <row r="6" spans="2:35" ht="17.25" customHeight="1" thickBot="1" x14ac:dyDescent="0.35">
      <c r="B6" s="197" t="s">
        <v>33</v>
      </c>
      <c r="C6" s="178"/>
      <c r="D6" s="178"/>
      <c r="E6" s="178"/>
      <c r="F6" s="178"/>
      <c r="G6" s="179"/>
      <c r="H6" s="183" t="s">
        <v>83</v>
      </c>
      <c r="I6" s="184"/>
      <c r="J6" s="184"/>
      <c r="K6" s="185"/>
      <c r="L6" s="194"/>
      <c r="M6" s="195"/>
      <c r="N6" s="195"/>
      <c r="O6" s="195"/>
      <c r="P6" s="195"/>
      <c r="Q6" s="195"/>
      <c r="R6" s="196"/>
      <c r="T6" s="22" t="s">
        <v>7</v>
      </c>
      <c r="U6" s="20">
        <v>0.2</v>
      </c>
      <c r="V6" s="21">
        <v>1.83</v>
      </c>
      <c r="W6" s="50"/>
      <c r="X6" s="2"/>
      <c r="Y6" s="6"/>
      <c r="Z6" s="2"/>
    </row>
    <row r="7" spans="2:35" ht="15.75" customHeight="1" thickBot="1" x14ac:dyDescent="0.35">
      <c r="B7" s="177" t="s">
        <v>34</v>
      </c>
      <c r="C7" s="178"/>
      <c r="D7" s="178"/>
      <c r="E7" s="178"/>
      <c r="F7" s="178"/>
      <c r="G7" s="179"/>
      <c r="H7" s="199" t="s">
        <v>84</v>
      </c>
      <c r="I7" s="200"/>
      <c r="J7" s="200"/>
      <c r="K7" s="201"/>
      <c r="L7" s="194"/>
      <c r="M7" s="195"/>
      <c r="N7" s="195"/>
      <c r="O7" s="195"/>
      <c r="P7" s="195"/>
      <c r="Q7" s="195"/>
      <c r="R7" s="196"/>
      <c r="T7" s="22" t="s">
        <v>9</v>
      </c>
      <c r="U7" s="20">
        <v>0.5</v>
      </c>
      <c r="V7" s="21">
        <v>3.47</v>
      </c>
      <c r="W7" s="2"/>
      <c r="X7" s="2"/>
      <c r="Y7" s="2"/>
      <c r="Z7" s="2"/>
    </row>
    <row r="8" spans="2:35" ht="27.75" customHeight="1" thickBot="1" x14ac:dyDescent="0.35">
      <c r="B8" s="177" t="s">
        <v>35</v>
      </c>
      <c r="C8" s="178"/>
      <c r="D8" s="178"/>
      <c r="E8" s="178"/>
      <c r="F8" s="178"/>
      <c r="G8" s="179"/>
      <c r="H8" s="202" t="s">
        <v>85</v>
      </c>
      <c r="I8" s="184"/>
      <c r="J8" s="184"/>
      <c r="K8" s="185"/>
      <c r="L8" s="194"/>
      <c r="M8" s="195"/>
      <c r="N8" s="195"/>
      <c r="O8" s="195"/>
      <c r="P8" s="195"/>
      <c r="Q8" s="195"/>
      <c r="R8" s="196"/>
      <c r="T8" s="23" t="s">
        <v>10</v>
      </c>
      <c r="U8" s="24">
        <v>0.3</v>
      </c>
      <c r="V8" s="25">
        <v>3.47</v>
      </c>
      <c r="W8" s="2"/>
      <c r="X8" s="2"/>
      <c r="Y8" s="8"/>
      <c r="Z8" s="2"/>
    </row>
    <row r="9" spans="2:35" ht="13.5" customHeight="1" thickBot="1" x14ac:dyDescent="0.3">
      <c r="B9" s="32"/>
      <c r="C9" s="28"/>
      <c r="D9" s="28"/>
      <c r="E9" s="28"/>
      <c r="F9" s="28"/>
      <c r="G9" s="33"/>
      <c r="H9" s="199" t="s">
        <v>86</v>
      </c>
      <c r="I9" s="200"/>
      <c r="J9" s="200"/>
      <c r="K9" s="201"/>
      <c r="L9" s="194"/>
      <c r="M9" s="195"/>
      <c r="N9" s="195"/>
      <c r="O9" s="195"/>
      <c r="P9" s="195"/>
      <c r="Q9" s="195"/>
      <c r="R9" s="196"/>
      <c r="W9" s="2"/>
      <c r="X9" s="2"/>
      <c r="Y9" s="2"/>
      <c r="Z9" s="2"/>
    </row>
    <row r="10" spans="2:35" ht="13.5" customHeight="1" thickBot="1" x14ac:dyDescent="0.3">
      <c r="B10" s="111" t="s">
        <v>36</v>
      </c>
      <c r="C10" s="193"/>
      <c r="D10" s="193"/>
      <c r="E10" s="193"/>
      <c r="F10" s="193"/>
      <c r="G10" s="34"/>
      <c r="H10" s="206" t="s">
        <v>87</v>
      </c>
      <c r="I10" s="207"/>
      <c r="J10" s="207"/>
      <c r="K10" s="208"/>
      <c r="L10" s="203"/>
      <c r="M10" s="204"/>
      <c r="N10" s="204"/>
      <c r="O10" s="204"/>
      <c r="P10" s="204"/>
      <c r="Q10" s="204"/>
      <c r="R10" s="205"/>
      <c r="W10" s="11" t="s">
        <v>0</v>
      </c>
      <c r="X10" s="11" t="s">
        <v>0</v>
      </c>
      <c r="Y10" s="11"/>
      <c r="Z10" s="2"/>
    </row>
    <row r="11" spans="2:35" ht="13.5" customHeight="1" thickTop="1" thickBot="1" x14ac:dyDescent="0.3">
      <c r="B11" s="35"/>
      <c r="C11" s="192" t="s">
        <v>37</v>
      </c>
      <c r="D11" s="192"/>
      <c r="E11" s="192"/>
      <c r="F11" s="192"/>
      <c r="G11" s="36"/>
      <c r="H11" s="209"/>
      <c r="I11" s="210"/>
      <c r="J11" s="210"/>
      <c r="K11" s="211"/>
      <c r="L11" s="203"/>
      <c r="M11" s="204"/>
      <c r="N11" s="204"/>
      <c r="O11" s="204"/>
      <c r="P11" s="204"/>
      <c r="Q11" s="204"/>
      <c r="R11" s="205"/>
      <c r="T11" s="3"/>
      <c r="U11" s="42" t="s">
        <v>11</v>
      </c>
      <c r="V11" s="42"/>
      <c r="W11" s="60" t="s">
        <v>73</v>
      </c>
      <c r="X11" s="61">
        <f>N19-N17</f>
        <v>0</v>
      </c>
      <c r="Y11" s="11"/>
      <c r="Z11" s="2"/>
    </row>
    <row r="12" spans="2:35" ht="13.5" customHeight="1" thickTop="1" thickBot="1" x14ac:dyDescent="0.35">
      <c r="B12" s="4"/>
      <c r="C12" s="29"/>
      <c r="D12" s="29"/>
      <c r="E12" s="29"/>
      <c r="F12" s="29"/>
      <c r="G12" s="7"/>
      <c r="H12" s="46"/>
      <c r="I12" s="46"/>
      <c r="J12" s="46"/>
      <c r="K12" s="46"/>
      <c r="L12" s="29"/>
      <c r="M12" s="29"/>
      <c r="N12" s="29"/>
      <c r="O12" s="29"/>
      <c r="P12" s="29"/>
      <c r="Q12" s="29"/>
      <c r="R12" s="29"/>
      <c r="T12" s="27" t="s">
        <v>24</v>
      </c>
      <c r="U12" s="27"/>
      <c r="V12" s="57">
        <v>12</v>
      </c>
      <c r="W12" s="62"/>
      <c r="X12" s="63"/>
      <c r="Y12" s="63"/>
      <c r="Z12" s="64" t="s">
        <v>75</v>
      </c>
      <c r="AA12" s="63"/>
      <c r="AB12" s="63"/>
      <c r="AC12" s="63"/>
      <c r="AD12" s="63"/>
      <c r="AE12" s="63"/>
      <c r="AF12" s="63"/>
      <c r="AG12" s="63"/>
      <c r="AH12" s="63"/>
      <c r="AI12" s="65"/>
    </row>
    <row r="13" spans="2:35" ht="13.5" customHeight="1" x14ac:dyDescent="0.3">
      <c r="B13" s="168" t="s">
        <v>38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70"/>
      <c r="T13" s="27" t="s">
        <v>25</v>
      </c>
      <c r="U13" s="27"/>
      <c r="V13" s="57">
        <v>6</v>
      </c>
      <c r="W13" s="66"/>
      <c r="X13" s="67" t="s">
        <v>12</v>
      </c>
      <c r="Y13" s="68" t="s">
        <v>13</v>
      </c>
      <c r="Z13" s="68" t="s">
        <v>14</v>
      </c>
      <c r="AA13" s="68" t="s">
        <v>15</v>
      </c>
      <c r="AB13" s="68" t="s">
        <v>16</v>
      </c>
      <c r="AC13" s="68" t="s">
        <v>17</v>
      </c>
      <c r="AD13" s="68" t="s">
        <v>18</v>
      </c>
      <c r="AE13" s="68" t="s">
        <v>19</v>
      </c>
      <c r="AF13" s="68" t="s">
        <v>20</v>
      </c>
      <c r="AG13" s="68" t="s">
        <v>21</v>
      </c>
      <c r="AH13" s="68" t="s">
        <v>22</v>
      </c>
      <c r="AI13" s="69" t="s">
        <v>23</v>
      </c>
    </row>
    <row r="14" spans="2:35" ht="13.5" customHeight="1" x14ac:dyDescent="0.25">
      <c r="B14" s="187" t="s">
        <v>39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9"/>
      <c r="T14" s="56"/>
      <c r="U14" s="43" t="s">
        <v>27</v>
      </c>
      <c r="V14" s="58"/>
      <c r="W14" s="66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1"/>
    </row>
    <row r="15" spans="2:35" ht="13.5" customHeight="1" x14ac:dyDescent="0.3">
      <c r="B15" s="190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44"/>
      <c r="T15" s="27" t="s">
        <v>28</v>
      </c>
      <c r="U15" s="27"/>
      <c r="V15" s="57">
        <v>24</v>
      </c>
      <c r="W15" s="72" t="s">
        <v>26</v>
      </c>
      <c r="X15" s="73">
        <f>IF(N19&gt;N17,V4-Q17,Q19-Q17)</f>
        <v>0</v>
      </c>
      <c r="Y15" s="74">
        <f>IF(X15*24&gt;14,V16,0)</f>
        <v>0</v>
      </c>
      <c r="Z15" s="74">
        <f>IF(D21=TRUE,0,$Y$15*0.2)</f>
        <v>0</v>
      </c>
      <c r="AA15" s="74">
        <f>IF(G21=TRUE,0,$Y$15*0.5)</f>
        <v>0</v>
      </c>
      <c r="AB15" s="74">
        <f>IF(K21=TRUE,0,$Y$15*0.3)</f>
        <v>0</v>
      </c>
      <c r="AC15" s="74">
        <f>SUM(Z15:AB15)</f>
        <v>0</v>
      </c>
      <c r="AD15" s="74">
        <f>IF(Y15&gt;0,0,IF(X15*24&gt;8,$V$13,0))</f>
        <v>0</v>
      </c>
      <c r="AE15" s="74">
        <f>IF(AD15=6,IF(D21=TRUE,$V$6,0),0)</f>
        <v>0</v>
      </c>
      <c r="AF15" s="74">
        <f>IF(AD15=6,IF(G21=TRUE,$V$7,0),0)</f>
        <v>0</v>
      </c>
      <c r="AG15" s="74">
        <f>IF(AD15=6,IF(K21=TRUE,$V$8,0),0)</f>
        <v>0</v>
      </c>
      <c r="AH15" s="74">
        <f>AD15-AE15-AF15-AG15</f>
        <v>0</v>
      </c>
      <c r="AI15" s="75">
        <f>IF(SUM(AC15,AH15)&lt;0,0,SUM(AC15,AH15))</f>
        <v>0</v>
      </c>
    </row>
    <row r="16" spans="2:35" ht="13.5" customHeight="1" x14ac:dyDescent="0.25">
      <c r="B16" s="212" t="s">
        <v>40</v>
      </c>
      <c r="C16" s="213"/>
      <c r="D16" s="213"/>
      <c r="E16" s="101"/>
      <c r="F16" s="188" t="s">
        <v>88</v>
      </c>
      <c r="G16" s="188"/>
      <c r="H16" s="188"/>
      <c r="I16" s="188"/>
      <c r="J16" s="188"/>
      <c r="K16" s="188"/>
      <c r="L16" s="188"/>
      <c r="M16" s="188"/>
      <c r="N16" s="188" t="s">
        <v>1</v>
      </c>
      <c r="O16" s="188"/>
      <c r="P16" s="188"/>
      <c r="Q16" s="223" t="s">
        <v>41</v>
      </c>
      <c r="R16" s="224"/>
      <c r="T16" s="27" t="s">
        <v>24</v>
      </c>
      <c r="U16" s="27"/>
      <c r="V16" s="57">
        <v>12</v>
      </c>
      <c r="W16" s="66" t="s">
        <v>74</v>
      </c>
      <c r="X16" s="4" t="s">
        <v>27</v>
      </c>
      <c r="Y16" s="4"/>
      <c r="Z16" s="4">
        <f>IF($X$11&gt;1,IF(D22=TRUE,0,($X$11-2)*$V$15*U6),0)</f>
        <v>0</v>
      </c>
      <c r="AA16" s="4">
        <f>IF($X$11&gt;1,IF(G22=TRUE,0,($X$11-2)*$V$15*U7),0)</f>
        <v>0</v>
      </c>
      <c r="AB16" s="4">
        <f>IF($X$11&gt;1,IF(K22=TRUE,0,($X$11-2)*$V$15*U8),0)</f>
        <v>0</v>
      </c>
      <c r="AC16" s="4"/>
      <c r="AD16" s="4"/>
      <c r="AE16" s="4"/>
      <c r="AF16" s="4"/>
      <c r="AG16" s="4"/>
      <c r="AH16" s="4"/>
      <c r="AI16" s="76">
        <f>SUM(Z16:AB16)</f>
        <v>0</v>
      </c>
    </row>
    <row r="17" spans="2:35" ht="13.5" customHeight="1" x14ac:dyDescent="0.3">
      <c r="B17" s="222"/>
      <c r="C17" s="150"/>
      <c r="D17" s="150"/>
      <c r="E17" s="150"/>
      <c r="F17" s="214"/>
      <c r="G17" s="215"/>
      <c r="H17" s="215"/>
      <c r="I17" s="215"/>
      <c r="J17" s="215"/>
      <c r="K17" s="215"/>
      <c r="L17" s="215"/>
      <c r="M17" s="216"/>
      <c r="N17" s="217"/>
      <c r="O17" s="218"/>
      <c r="P17" s="219"/>
      <c r="Q17" s="143"/>
      <c r="R17" s="144"/>
      <c r="T17" s="27" t="s">
        <v>29</v>
      </c>
      <c r="U17" s="27"/>
      <c r="V17" s="57">
        <v>6</v>
      </c>
      <c r="W17" s="72" t="s">
        <v>76</v>
      </c>
      <c r="X17" s="73">
        <f>IF($N$19-$N$17=1,$Q$19,0)</f>
        <v>0</v>
      </c>
      <c r="Y17" s="74">
        <f>IF(X17=0,0,IF($X$17*24&gt;14,$V$16,0))</f>
        <v>0</v>
      </c>
      <c r="Z17" s="74">
        <f>IF(Y17&gt;0,IF(D22=TRUE,0,$Y$15*0.2),0)</f>
        <v>0</v>
      </c>
      <c r="AA17" s="74">
        <f>IF(Y17&gt;0,IF(K22=TRUE,0,$Y$17*0.5),0)</f>
        <v>0</v>
      </c>
      <c r="AB17" s="74">
        <f>IF(Y17&gt;0,IF(O22=TRUE,0,$Y$17*0.3),0)</f>
        <v>0</v>
      </c>
      <c r="AC17" s="74">
        <f>SUM(Z17:AB17)</f>
        <v>0</v>
      </c>
      <c r="AD17" s="74">
        <f>IF(Y17&gt;0,0,IF(X17*24&gt;8,$V$13,0))</f>
        <v>0</v>
      </c>
      <c r="AE17" s="74">
        <f>IF(AD17=6,IF(#REF!=1,0,$V$6),0)</f>
        <v>0</v>
      </c>
      <c r="AF17" s="74">
        <f>IF(AD17=6,IF(#REF!=1,0,AD17*0.5),0)</f>
        <v>0</v>
      </c>
      <c r="AG17" s="74">
        <f>IF(AD17=6,IF(#REF!=1,0,$V$8),0)</f>
        <v>0</v>
      </c>
      <c r="AH17" s="74">
        <f>AD17-AE17-AF17-AG17</f>
        <v>0</v>
      </c>
      <c r="AI17" s="75">
        <f>SUM(AC17,AH17)</f>
        <v>0</v>
      </c>
    </row>
    <row r="18" spans="2:35" ht="13.5" customHeight="1" thickBot="1" x14ac:dyDescent="0.35">
      <c r="B18" s="212" t="s">
        <v>42</v>
      </c>
      <c r="C18" s="213"/>
      <c r="D18" s="213"/>
      <c r="E18" s="110"/>
      <c r="F18" s="188" t="s">
        <v>88</v>
      </c>
      <c r="G18" s="188"/>
      <c r="H18" s="188"/>
      <c r="I18" s="188"/>
      <c r="J18" s="188"/>
      <c r="K18" s="188"/>
      <c r="L18" s="188"/>
      <c r="M18" s="188"/>
      <c r="N18" s="220"/>
      <c r="O18" s="221"/>
      <c r="P18" s="221"/>
      <c r="Q18" s="188" t="s">
        <v>43</v>
      </c>
      <c r="R18" s="189"/>
      <c r="T18" s="9" t="s">
        <v>68</v>
      </c>
      <c r="U18" s="10"/>
      <c r="V18" s="59">
        <v>20</v>
      </c>
      <c r="W18" s="66" t="s">
        <v>77</v>
      </c>
      <c r="X18" s="73">
        <f>IF($N$19-$N$17&gt;1,$Q$19,0)</f>
        <v>0</v>
      </c>
      <c r="Y18" s="74">
        <f>IF(X18=0,0,IF($X$18*24&gt;14,$V$16,0))</f>
        <v>0</v>
      </c>
      <c r="Z18" s="74">
        <f>IF(Y18&gt;0,IF(D23=TRUE,0,$Y$18*0.2),0)</f>
        <v>0</v>
      </c>
      <c r="AA18" s="74">
        <f>IF(Y18&gt;0,IF(G23=TRUE,0,$Y$18*0.5),0)</f>
        <v>0</v>
      </c>
      <c r="AB18" s="74">
        <f>IF(Y18&gt;0,IF(K23=TRUE,0,$Y$18*0.3),0)</f>
        <v>0</v>
      </c>
      <c r="AC18" s="74">
        <f>SUM(Z18:AB18)</f>
        <v>0</v>
      </c>
      <c r="AD18" s="77">
        <f>IF(Y18&gt;0,0,IF(X18*24&gt;8,V13,0))</f>
        <v>0</v>
      </c>
      <c r="AE18" s="74">
        <f>IF(AD18=6,IF(D23=TRUE,$V$6,0),0)</f>
        <v>0</v>
      </c>
      <c r="AF18" s="74">
        <f>IF(AD18=6,IF(G23=TRUE,$V$7,0),0)</f>
        <v>0</v>
      </c>
      <c r="AG18" s="74">
        <f>IF(AD18=6,IF(K23=TRUE,$V$8,0),0)</f>
        <v>0</v>
      </c>
      <c r="AH18" s="74">
        <f>AD18-AE18-AF18-AG18</f>
        <v>0</v>
      </c>
      <c r="AI18" s="75">
        <f>IF(SUM(AC18,AH18)&lt;0,0,SUM(AC18,AH18))</f>
        <v>0</v>
      </c>
    </row>
    <row r="19" spans="2:35" ht="13.5" customHeight="1" thickBot="1" x14ac:dyDescent="0.3">
      <c r="B19" s="152"/>
      <c r="C19" s="153"/>
      <c r="D19" s="153"/>
      <c r="E19" s="154"/>
      <c r="F19" s="150"/>
      <c r="G19" s="150"/>
      <c r="H19" s="150"/>
      <c r="I19" s="150"/>
      <c r="J19" s="150"/>
      <c r="K19" s="150"/>
      <c r="L19" s="150"/>
      <c r="M19" s="150"/>
      <c r="N19" s="151"/>
      <c r="O19" s="151"/>
      <c r="P19" s="151"/>
      <c r="Q19" s="143"/>
      <c r="R19" s="144"/>
      <c r="T19" s="55" t="s">
        <v>66</v>
      </c>
      <c r="U19" s="4"/>
      <c r="V19" s="4"/>
      <c r="W19" s="78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 t="s">
        <v>78</v>
      </c>
      <c r="AI19" s="80">
        <f>SUM(AI15:AI18)</f>
        <v>0</v>
      </c>
    </row>
    <row r="20" spans="2:35" ht="39" customHeight="1" thickTop="1" thickBot="1" x14ac:dyDescent="0.35">
      <c r="B20" s="145" t="s">
        <v>72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7"/>
      <c r="T20" s="236" t="s">
        <v>65</v>
      </c>
      <c r="U20" s="225" t="s">
        <v>67</v>
      </c>
      <c r="V20" s="226"/>
      <c r="W20" s="227"/>
      <c r="X20" s="228"/>
      <c r="Y20" s="227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2:35" ht="13.5" customHeight="1" x14ac:dyDescent="0.3">
      <c r="B21" s="229" t="str">
        <f>IF(N17=N19,"Reisetag","Anreisetag")</f>
        <v>Reisetag</v>
      </c>
      <c r="C21" s="230"/>
      <c r="D21" s="90" t="b">
        <v>0</v>
      </c>
      <c r="E21" s="161" t="s">
        <v>69</v>
      </c>
      <c r="F21" s="162"/>
      <c r="G21" s="90" t="b">
        <v>0</v>
      </c>
      <c r="H21" s="161" t="s">
        <v>70</v>
      </c>
      <c r="I21" s="161"/>
      <c r="J21" s="162"/>
      <c r="K21" s="90" t="b">
        <v>0</v>
      </c>
      <c r="L21" s="161" t="s">
        <v>71</v>
      </c>
      <c r="M21" s="161"/>
      <c r="N21" s="162"/>
      <c r="O21" s="90" t="b">
        <v>0</v>
      </c>
      <c r="P21" s="148" t="str">
        <f>IF(B21="Reisetag","","Übernachtung")</f>
        <v/>
      </c>
      <c r="Q21" s="148"/>
      <c r="R21" s="149"/>
      <c r="T21" s="236"/>
      <c r="U21" s="225"/>
      <c r="V21" s="226"/>
      <c r="W21" s="227"/>
      <c r="X21" s="228"/>
      <c r="Y21" s="227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2:35" ht="13.5" customHeight="1" x14ac:dyDescent="0.3">
      <c r="B22" s="231" t="str">
        <f>IF(N19=N17,"",IF(N19-N17=1,"Abreisetag",IF((N19-N17)&gt;1,"weitere Reisetage","")))</f>
        <v/>
      </c>
      <c r="C22" s="232"/>
      <c r="D22" s="91" t="b">
        <v>0</v>
      </c>
      <c r="E22" s="157" t="str">
        <f>IF(B22="","","Frühstück")</f>
        <v/>
      </c>
      <c r="F22" s="158"/>
      <c r="G22" s="93" t="b">
        <v>0</v>
      </c>
      <c r="H22" s="157" t="str">
        <f>IF(B22="","","Mittagessen")</f>
        <v/>
      </c>
      <c r="I22" s="157"/>
      <c r="J22" s="158"/>
      <c r="K22" s="95" t="b">
        <v>0</v>
      </c>
      <c r="L22" s="157" t="str">
        <f>IF(B22="","","Abendessen")</f>
        <v/>
      </c>
      <c r="M22" s="157"/>
      <c r="N22" s="158"/>
      <c r="O22" s="94" t="b">
        <v>0</v>
      </c>
      <c r="P22" s="157" t="str">
        <f>IF(B23="","","Übernachtung")</f>
        <v/>
      </c>
      <c r="Q22" s="157"/>
      <c r="R22" s="163"/>
      <c r="T22" s="52">
        <f>N19-N17</f>
        <v>0</v>
      </c>
      <c r="U22" s="53">
        <f>IF(O22=TRUE,T22*V18,IF(O21=TRUE,V18,0))</f>
        <v>0</v>
      </c>
      <c r="V22" s="54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2:35" ht="13.5" customHeight="1" thickBot="1" x14ac:dyDescent="0.35">
      <c r="B23" s="166" t="str">
        <f>IF((N19-N17)&gt;1,"Abreisetag","")</f>
        <v/>
      </c>
      <c r="C23" s="167"/>
      <c r="D23" s="92" t="b">
        <v>0</v>
      </c>
      <c r="E23" s="159" t="str">
        <f>IF(B23="","","Frühstück")</f>
        <v/>
      </c>
      <c r="F23" s="160"/>
      <c r="G23" s="92" t="b">
        <v>0</v>
      </c>
      <c r="H23" s="159" t="str">
        <f>IF(B23="","","Mittagessen")</f>
        <v/>
      </c>
      <c r="I23" s="159"/>
      <c r="J23" s="160"/>
      <c r="K23" s="92" t="b">
        <v>0</v>
      </c>
      <c r="L23" s="159" t="str">
        <f>IF(B23="","","Abendessen")</f>
        <v/>
      </c>
      <c r="M23" s="159"/>
      <c r="N23" s="160"/>
      <c r="O23" s="86"/>
      <c r="P23" s="164">
        <f>U22+AI19</f>
        <v>0</v>
      </c>
      <c r="Q23" s="164"/>
      <c r="R23" s="165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2:35" ht="13.5" customHeight="1" x14ac:dyDescent="0.3">
      <c r="B24" s="87"/>
      <c r="C24" s="88"/>
      <c r="D24" s="88"/>
      <c r="E24" s="87"/>
      <c r="F24" s="88"/>
      <c r="G24" s="88"/>
      <c r="H24" s="88"/>
      <c r="I24" s="87"/>
      <c r="J24" s="87"/>
      <c r="K24" s="88"/>
      <c r="L24" s="88"/>
      <c r="M24" s="88"/>
      <c r="N24" s="87"/>
      <c r="O24" s="87"/>
      <c r="P24" s="88"/>
      <c r="Q24" s="88"/>
      <c r="R24" s="88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2:35" ht="13.5" customHeight="1" thickBot="1" x14ac:dyDescent="0.35"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2:35" ht="13.5" customHeight="1" x14ac:dyDescent="0.3">
      <c r="B26" s="168" t="s">
        <v>44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70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2:35" ht="16.5" customHeight="1" x14ac:dyDescent="0.3">
      <c r="B27" s="115" t="s">
        <v>45</v>
      </c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7"/>
      <c r="N27" s="133"/>
      <c r="O27" s="134"/>
      <c r="P27" s="134"/>
      <c r="Q27" s="121" t="str">
        <f>IF(N27="","",N27)</f>
        <v/>
      </c>
      <c r="R27" s="135"/>
      <c r="T27" s="12" t="s">
        <v>2</v>
      </c>
      <c r="U27" s="13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2:35" ht="16.5" customHeight="1" x14ac:dyDescent="0.3">
      <c r="B28" s="171" t="s">
        <v>47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3"/>
      <c r="N28" s="133"/>
      <c r="O28" s="134"/>
      <c r="P28" s="134"/>
      <c r="Q28" s="121" t="str">
        <f>IF(D29="","",N28)</f>
        <v/>
      </c>
      <c r="R28" s="135"/>
      <c r="T28" s="14" t="s">
        <v>3</v>
      </c>
      <c r="U28" s="15">
        <v>0.35</v>
      </c>
    </row>
    <row r="29" spans="2:35" ht="16.5" customHeight="1" x14ac:dyDescent="0.25">
      <c r="B29" s="136" t="s">
        <v>50</v>
      </c>
      <c r="C29" s="137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9"/>
      <c r="T29" s="18" t="s">
        <v>6</v>
      </c>
      <c r="U29" s="19">
        <v>0.16</v>
      </c>
    </row>
    <row r="30" spans="2:35" ht="16.5" customHeight="1" x14ac:dyDescent="0.3">
      <c r="B30" s="171" t="s">
        <v>48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  <c r="N30" s="133"/>
      <c r="O30" s="134"/>
      <c r="P30" s="134"/>
      <c r="Q30" s="121" t="str">
        <f>IF(D31="","",N30)</f>
        <v/>
      </c>
      <c r="R30" s="135"/>
    </row>
    <row r="31" spans="2:35" ht="16.5" customHeight="1" x14ac:dyDescent="0.25">
      <c r="B31" s="136" t="s">
        <v>50</v>
      </c>
      <c r="C31" s="137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9"/>
    </row>
    <row r="32" spans="2:35" ht="16.5" customHeight="1" x14ac:dyDescent="0.3">
      <c r="B32" s="115" t="s">
        <v>49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7"/>
      <c r="N32" s="133"/>
      <c r="O32" s="134"/>
      <c r="P32" s="134"/>
      <c r="Q32" s="121" t="str">
        <f>IF(N32="","",N32)</f>
        <v/>
      </c>
      <c r="R32" s="135"/>
    </row>
    <row r="33" spans="2:18" ht="16.5" customHeight="1" thickBot="1" x14ac:dyDescent="0.35">
      <c r="B33" s="259" t="s">
        <v>46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1"/>
      <c r="N33" s="262"/>
      <c r="O33" s="263"/>
      <c r="P33" s="263"/>
      <c r="Q33" s="155" t="str">
        <f>IF(N33="","",N33)</f>
        <v/>
      </c>
      <c r="R33" s="156"/>
    </row>
    <row r="34" spans="2:18" ht="16.5" customHeight="1" thickBot="1" x14ac:dyDescent="0.35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118" t="str">
        <f>IF(Q34=0,"","Zwischensumme")</f>
        <v/>
      </c>
      <c r="O34" s="118"/>
      <c r="P34" s="118"/>
      <c r="Q34" s="118">
        <f>SUM(Q32:R33,Q33,Q32,Q30,Q28,Q27)</f>
        <v>0</v>
      </c>
      <c r="R34" s="118"/>
    </row>
    <row r="35" spans="2:18" ht="16.5" customHeight="1" x14ac:dyDescent="0.3">
      <c r="B35" s="265" t="s">
        <v>51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7"/>
    </row>
    <row r="36" spans="2:18" ht="16.5" customHeight="1" x14ac:dyDescent="0.3">
      <c r="B36" s="115" t="s">
        <v>52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7"/>
      <c r="N36" s="108" t="s">
        <v>8</v>
      </c>
      <c r="O36" s="125" t="s">
        <v>59</v>
      </c>
      <c r="P36" s="126"/>
      <c r="Q36" s="127"/>
      <c r="R36" s="128"/>
    </row>
    <row r="37" spans="2:18" ht="16.5" customHeight="1" x14ac:dyDescent="0.3">
      <c r="B37" s="96" t="b">
        <v>0</v>
      </c>
      <c r="C37" s="113" t="s">
        <v>55</v>
      </c>
      <c r="D37" s="113"/>
      <c r="E37" s="113"/>
      <c r="F37" s="113"/>
      <c r="G37" s="113"/>
      <c r="H37" s="106" t="s">
        <v>64</v>
      </c>
      <c r="I37" s="107"/>
      <c r="J37" s="107"/>
      <c r="K37" s="107"/>
      <c r="L37" s="107"/>
      <c r="M37" s="109"/>
      <c r="N37" s="38"/>
      <c r="O37" s="133"/>
      <c r="P37" s="134"/>
      <c r="Q37" s="121">
        <f>IF(B37=TRUE, N37*U28, IF(B38=TRUE,N37*U28,IF(B39=TRUE,N37*U28,IF(B40=TRUE,N37*U28,IF(B41=TRUE,N37*U28,IF(E38=TRUE,N37*U28,N37*U29))))))+O37</f>
        <v>0</v>
      </c>
      <c r="R37" s="122"/>
    </row>
    <row r="38" spans="2:18" ht="15.6" x14ac:dyDescent="0.3">
      <c r="B38" s="97" t="b">
        <v>0</v>
      </c>
      <c r="C38" s="140" t="s">
        <v>53</v>
      </c>
      <c r="D38" s="141"/>
      <c r="E38" s="100" t="b">
        <v>0</v>
      </c>
      <c r="F38" s="142" t="s">
        <v>54</v>
      </c>
      <c r="G38" s="142"/>
      <c r="H38" s="123" t="s">
        <v>60</v>
      </c>
      <c r="I38" s="124"/>
      <c r="J38" s="124"/>
      <c r="K38" s="124"/>
      <c r="L38" s="124"/>
      <c r="M38" s="124"/>
      <c r="N38" s="47"/>
      <c r="O38" s="47"/>
      <c r="P38" s="47"/>
      <c r="Q38" s="119"/>
      <c r="R38" s="120"/>
    </row>
    <row r="39" spans="2:18" ht="15.6" x14ac:dyDescent="0.3">
      <c r="B39" s="98" t="b">
        <v>0</v>
      </c>
      <c r="C39" s="113" t="s">
        <v>56</v>
      </c>
      <c r="D39" s="113"/>
      <c r="E39" s="113"/>
      <c r="F39" s="113"/>
      <c r="G39" s="113"/>
      <c r="H39" s="105" t="s">
        <v>61</v>
      </c>
      <c r="I39" s="129"/>
      <c r="J39" s="129"/>
      <c r="K39" s="129"/>
      <c r="L39" s="129"/>
      <c r="M39" s="130"/>
      <c r="N39" s="38"/>
      <c r="O39" s="48"/>
      <c r="P39" s="47"/>
      <c r="Q39" s="121" t="str">
        <f>IF(N39="","",N39*0.02)</f>
        <v/>
      </c>
      <c r="R39" s="122"/>
    </row>
    <row r="40" spans="2:18" ht="15.6" x14ac:dyDescent="0.3">
      <c r="B40" s="98" t="b">
        <v>0</v>
      </c>
      <c r="C40" s="113" t="s">
        <v>57</v>
      </c>
      <c r="D40" s="113"/>
      <c r="E40" s="113"/>
      <c r="F40" s="113"/>
      <c r="G40" s="113"/>
      <c r="H40" s="105" t="s">
        <v>62</v>
      </c>
      <c r="I40" s="129"/>
      <c r="J40" s="129"/>
      <c r="K40" s="129"/>
      <c r="L40" s="129"/>
      <c r="M40" s="130"/>
      <c r="N40" s="38"/>
      <c r="O40" s="48"/>
      <c r="P40" s="47"/>
      <c r="Q40" s="121" t="str">
        <f>IF(N40="","",N40*0.02)</f>
        <v/>
      </c>
      <c r="R40" s="122"/>
    </row>
    <row r="41" spans="2:18" ht="16.2" thickBot="1" x14ac:dyDescent="0.35">
      <c r="B41" s="99" t="b">
        <v>0</v>
      </c>
      <c r="C41" s="114" t="s">
        <v>58</v>
      </c>
      <c r="D41" s="114"/>
      <c r="E41" s="114"/>
      <c r="F41" s="114"/>
      <c r="G41" s="114"/>
      <c r="H41" s="104" t="s">
        <v>63</v>
      </c>
      <c r="I41" s="131"/>
      <c r="J41" s="131"/>
      <c r="K41" s="131"/>
      <c r="L41" s="131"/>
      <c r="M41" s="132"/>
      <c r="N41" s="89"/>
      <c r="O41" s="41"/>
      <c r="P41" s="49"/>
      <c r="Q41" s="155" t="str">
        <f>IF(N41="","",N41*0.02)</f>
        <v/>
      </c>
      <c r="R41" s="264"/>
    </row>
    <row r="42" spans="2:18" ht="15.6" x14ac:dyDescent="0.3">
      <c r="B42" s="39"/>
      <c r="C42" s="46"/>
      <c r="D42" s="46"/>
      <c r="E42" s="46"/>
      <c r="F42" s="46"/>
      <c r="G42" s="40"/>
      <c r="H42" s="45"/>
      <c r="I42" s="45"/>
      <c r="J42" s="45"/>
      <c r="K42" s="45"/>
      <c r="L42" s="45"/>
      <c r="M42" s="45"/>
      <c r="N42" s="118" t="str">
        <f>IF(Q42=0,"","Zwischensumme")</f>
        <v/>
      </c>
      <c r="O42" s="118"/>
      <c r="P42" s="118"/>
      <c r="Q42" s="118">
        <f>SUM(Q39:R41,Q37)</f>
        <v>0</v>
      </c>
      <c r="R42" s="118"/>
    </row>
    <row r="43" spans="2:18" ht="16.5" customHeight="1" thickBot="1" x14ac:dyDescent="0.3">
      <c r="N43" s="118" t="str">
        <f>IF(Q43=0,"","Gesamtsumme")</f>
        <v/>
      </c>
      <c r="O43" s="118"/>
      <c r="P43" s="118"/>
      <c r="Q43" s="243">
        <f>Q42+Q34+P23</f>
        <v>0</v>
      </c>
      <c r="R43" s="244"/>
    </row>
    <row r="44" spans="2:18" ht="20.25" customHeight="1" x14ac:dyDescent="0.25">
      <c r="B44" s="245" t="s">
        <v>89</v>
      </c>
      <c r="C44" s="246"/>
      <c r="D44" s="103" t="s">
        <v>90</v>
      </c>
      <c r="E44" s="247"/>
      <c r="F44" s="247"/>
      <c r="G44" s="248"/>
      <c r="H44" s="249" t="s">
        <v>91</v>
      </c>
      <c r="I44" s="250"/>
      <c r="J44" s="251"/>
      <c r="K44" s="251"/>
      <c r="L44" s="251"/>
      <c r="M44" s="251"/>
      <c r="N44" s="251"/>
      <c r="O44" s="251"/>
      <c r="P44" s="251"/>
      <c r="Q44" s="251"/>
      <c r="R44" s="252"/>
    </row>
    <row r="45" spans="2:18" ht="18" customHeight="1" thickBot="1" x14ac:dyDescent="0.3">
      <c r="B45" s="102"/>
      <c r="C45" s="114" t="s">
        <v>79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253"/>
    </row>
    <row r="46" spans="2:18" ht="13.8" thickBot="1" x14ac:dyDescent="0.3"/>
    <row r="47" spans="2:18" ht="51.75" customHeight="1" x14ac:dyDescent="0.25">
      <c r="B47" s="254" t="s">
        <v>80</v>
      </c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6"/>
    </row>
    <row r="48" spans="2:18" x14ac:dyDescent="0.25">
      <c r="B48" s="257" t="s">
        <v>92</v>
      </c>
      <c r="C48" s="258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82"/>
    </row>
    <row r="49" spans="2:18" ht="27" customHeight="1" x14ac:dyDescent="0.25">
      <c r="B49" s="240"/>
      <c r="C49" s="193"/>
      <c r="D49" s="241"/>
      <c r="E49" s="242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83"/>
    </row>
    <row r="50" spans="2:18" ht="13.8" thickBot="1" x14ac:dyDescent="0.3">
      <c r="B50" s="237" t="s">
        <v>81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9"/>
    </row>
    <row r="51" spans="2:18" ht="12" customHeight="1" x14ac:dyDescent="0.25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</row>
    <row r="52" spans="2:18" ht="13.8" thickBot="1" x14ac:dyDescent="0.3"/>
    <row r="53" spans="2:18" ht="18" customHeight="1" x14ac:dyDescent="0.3">
      <c r="B53" s="265" t="s">
        <v>93</v>
      </c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7"/>
    </row>
    <row r="54" spans="2:18" ht="18" customHeight="1" x14ac:dyDescent="0.25">
      <c r="B54" s="280" t="s">
        <v>94</v>
      </c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2"/>
    </row>
    <row r="55" spans="2:18" ht="18" customHeight="1" x14ac:dyDescent="0.25">
      <c r="B55" s="283" t="s">
        <v>95</v>
      </c>
      <c r="C55" s="284"/>
      <c r="D55" s="289" t="s">
        <v>96</v>
      </c>
      <c r="E55" s="289"/>
      <c r="F55" s="289" t="s">
        <v>97</v>
      </c>
      <c r="G55" s="289"/>
      <c r="H55" s="289"/>
      <c r="I55" s="289" t="s">
        <v>98</v>
      </c>
      <c r="J55" s="289"/>
      <c r="K55" s="289"/>
      <c r="L55" s="289" t="s">
        <v>99</v>
      </c>
      <c r="M55" s="289"/>
      <c r="N55" s="289"/>
      <c r="O55" s="289" t="s">
        <v>100</v>
      </c>
      <c r="P55" s="289"/>
      <c r="Q55" s="289"/>
      <c r="R55" s="290"/>
    </row>
    <row r="56" spans="2:18" ht="18" customHeight="1" x14ac:dyDescent="0.25">
      <c r="B56" s="285"/>
      <c r="C56" s="286"/>
      <c r="D56" s="291" t="s">
        <v>101</v>
      </c>
      <c r="E56" s="291"/>
      <c r="F56" s="291" t="s">
        <v>102</v>
      </c>
      <c r="G56" s="291"/>
      <c r="H56" s="291"/>
      <c r="I56" s="291" t="s">
        <v>101</v>
      </c>
      <c r="J56" s="291"/>
      <c r="K56" s="291"/>
      <c r="L56" s="291" t="s">
        <v>102</v>
      </c>
      <c r="M56" s="291"/>
      <c r="N56" s="291"/>
      <c r="O56" s="291" t="s">
        <v>103</v>
      </c>
      <c r="P56" s="291"/>
      <c r="Q56" s="291"/>
      <c r="R56" s="292"/>
    </row>
    <row r="57" spans="2:18" ht="18" customHeight="1" x14ac:dyDescent="0.25">
      <c r="B57" s="287"/>
      <c r="C57" s="288"/>
      <c r="D57" s="233"/>
      <c r="E57" s="234"/>
      <c r="F57" s="234"/>
      <c r="G57" s="234"/>
      <c r="H57" s="234"/>
      <c r="I57" s="233"/>
      <c r="J57" s="234"/>
      <c r="K57" s="234"/>
      <c r="L57" s="234"/>
      <c r="M57" s="234"/>
      <c r="N57" s="234"/>
      <c r="O57" s="233"/>
      <c r="P57" s="234"/>
      <c r="Q57" s="234"/>
      <c r="R57" s="235"/>
    </row>
    <row r="58" spans="2:18" ht="18" customHeight="1" x14ac:dyDescent="0.25">
      <c r="B58" s="268" t="s">
        <v>104</v>
      </c>
      <c r="C58" s="269"/>
      <c r="D58" s="269"/>
      <c r="E58" s="269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5"/>
    </row>
    <row r="59" spans="2:18" ht="27" customHeight="1" x14ac:dyDescent="0.25">
      <c r="B59" s="270" t="s">
        <v>105</v>
      </c>
      <c r="C59" s="269"/>
      <c r="D59" s="269"/>
      <c r="E59" s="269"/>
      <c r="F59" s="271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3"/>
    </row>
    <row r="60" spans="2:18" ht="18" customHeight="1" x14ac:dyDescent="0.25">
      <c r="B60" s="268" t="s">
        <v>92</v>
      </c>
      <c r="C60" s="269"/>
      <c r="D60" s="269"/>
      <c r="E60" s="269"/>
      <c r="F60" s="274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6"/>
    </row>
    <row r="61" spans="2:18" ht="18" customHeight="1" thickBot="1" x14ac:dyDescent="0.3">
      <c r="B61" s="277" t="s">
        <v>106</v>
      </c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9"/>
    </row>
  </sheetData>
  <sheetProtection sheet="1" objects="1" scenarios="1"/>
  <mergeCells count="145">
    <mergeCell ref="B58:E58"/>
    <mergeCell ref="F58:R58"/>
    <mergeCell ref="B59:E59"/>
    <mergeCell ref="F59:R59"/>
    <mergeCell ref="B60:E60"/>
    <mergeCell ref="F60:R60"/>
    <mergeCell ref="B61:R61"/>
    <mergeCell ref="B53:R53"/>
    <mergeCell ref="B54:R54"/>
    <mergeCell ref="B55:C57"/>
    <mergeCell ref="D55:E55"/>
    <mergeCell ref="F55:H55"/>
    <mergeCell ref="I55:K55"/>
    <mergeCell ref="L55:N55"/>
    <mergeCell ref="O55:R55"/>
    <mergeCell ref="D56:E56"/>
    <mergeCell ref="F56:H56"/>
    <mergeCell ref="I56:K56"/>
    <mergeCell ref="L56:N56"/>
    <mergeCell ref="O56:R56"/>
    <mergeCell ref="D57:E57"/>
    <mergeCell ref="F57:H57"/>
    <mergeCell ref="I57:K57"/>
    <mergeCell ref="L57:N57"/>
    <mergeCell ref="O57:R57"/>
    <mergeCell ref="T20:T21"/>
    <mergeCell ref="B50:R50"/>
    <mergeCell ref="B49:C49"/>
    <mergeCell ref="D49:E49"/>
    <mergeCell ref="N43:P43"/>
    <mergeCell ref="Q43:R43"/>
    <mergeCell ref="B44:C44"/>
    <mergeCell ref="E44:G44"/>
    <mergeCell ref="H44:I44"/>
    <mergeCell ref="J44:R44"/>
    <mergeCell ref="C45:R45"/>
    <mergeCell ref="B47:R47"/>
    <mergeCell ref="B48:C48"/>
    <mergeCell ref="B33:M33"/>
    <mergeCell ref="N33:P33"/>
    <mergeCell ref="Q41:R41"/>
    <mergeCell ref="N42:P42"/>
    <mergeCell ref="B35:R35"/>
    <mergeCell ref="B32:M32"/>
    <mergeCell ref="N27:P27"/>
    <mergeCell ref="N28:P28"/>
    <mergeCell ref="N30:P30"/>
    <mergeCell ref="N32:P32"/>
    <mergeCell ref="Q27:R27"/>
    <mergeCell ref="U20:U21"/>
    <mergeCell ref="V20:V21"/>
    <mergeCell ref="W20:W21"/>
    <mergeCell ref="X20:X21"/>
    <mergeCell ref="Y20:Y21"/>
    <mergeCell ref="B21:C21"/>
    <mergeCell ref="B22:C22"/>
    <mergeCell ref="E21:F21"/>
    <mergeCell ref="H21:J21"/>
    <mergeCell ref="Q17:R17"/>
    <mergeCell ref="B18:D18"/>
    <mergeCell ref="Q18:R18"/>
    <mergeCell ref="F17:M17"/>
    <mergeCell ref="F18:M18"/>
    <mergeCell ref="N17:P17"/>
    <mergeCell ref="N18:P18"/>
    <mergeCell ref="B17:E17"/>
    <mergeCell ref="B16:D16"/>
    <mergeCell ref="Q16:R16"/>
    <mergeCell ref="F16:M16"/>
    <mergeCell ref="N16:P16"/>
    <mergeCell ref="X4:Z4"/>
    <mergeCell ref="H7:K7"/>
    <mergeCell ref="H8:K8"/>
    <mergeCell ref="H9:K9"/>
    <mergeCell ref="L6:R6"/>
    <mergeCell ref="L7:R7"/>
    <mergeCell ref="L8:R8"/>
    <mergeCell ref="L9:R9"/>
    <mergeCell ref="L10:R11"/>
    <mergeCell ref="H10:K11"/>
    <mergeCell ref="B2:R2"/>
    <mergeCell ref="H4:R4"/>
    <mergeCell ref="B5:G5"/>
    <mergeCell ref="H5:K5"/>
    <mergeCell ref="H6:K6"/>
    <mergeCell ref="B1:R1"/>
    <mergeCell ref="B13:R13"/>
    <mergeCell ref="B14:R14"/>
    <mergeCell ref="B15:R15"/>
    <mergeCell ref="C11:F11"/>
    <mergeCell ref="C10:F10"/>
    <mergeCell ref="L5:R5"/>
    <mergeCell ref="B6:G6"/>
    <mergeCell ref="B7:G7"/>
    <mergeCell ref="B8:G8"/>
    <mergeCell ref="Q19:R19"/>
    <mergeCell ref="B20:R20"/>
    <mergeCell ref="P21:R21"/>
    <mergeCell ref="F19:M19"/>
    <mergeCell ref="N19:P19"/>
    <mergeCell ref="B19:E19"/>
    <mergeCell ref="Q33:R33"/>
    <mergeCell ref="D31:R31"/>
    <mergeCell ref="N34:P34"/>
    <mergeCell ref="Q34:R34"/>
    <mergeCell ref="H22:J22"/>
    <mergeCell ref="H23:J23"/>
    <mergeCell ref="L21:N21"/>
    <mergeCell ref="L22:N22"/>
    <mergeCell ref="L23:N23"/>
    <mergeCell ref="P22:R22"/>
    <mergeCell ref="P23:R23"/>
    <mergeCell ref="E22:F22"/>
    <mergeCell ref="B23:C23"/>
    <mergeCell ref="E23:F23"/>
    <mergeCell ref="B26:R26"/>
    <mergeCell ref="B27:M27"/>
    <mergeCell ref="B28:M28"/>
    <mergeCell ref="B30:M30"/>
    <mergeCell ref="Q28:R28"/>
    <mergeCell ref="Q30:R30"/>
    <mergeCell ref="Q32:R32"/>
    <mergeCell ref="B29:C29"/>
    <mergeCell ref="B31:C31"/>
    <mergeCell ref="D29:R29"/>
    <mergeCell ref="C38:D38"/>
    <mergeCell ref="F38:G38"/>
    <mergeCell ref="C39:G39"/>
    <mergeCell ref="B51:R51"/>
    <mergeCell ref="C40:G40"/>
    <mergeCell ref="C41:G41"/>
    <mergeCell ref="B36:M36"/>
    <mergeCell ref="Q42:R42"/>
    <mergeCell ref="Q38:R38"/>
    <mergeCell ref="Q39:R39"/>
    <mergeCell ref="Q40:R40"/>
    <mergeCell ref="H38:M38"/>
    <mergeCell ref="O36:P36"/>
    <mergeCell ref="Q36:R36"/>
    <mergeCell ref="Q37:R37"/>
    <mergeCell ref="I39:M39"/>
    <mergeCell ref="I40:M40"/>
    <mergeCell ref="I41:M41"/>
    <mergeCell ref="O37:P37"/>
    <mergeCell ref="C37:G37"/>
  </mergeCells>
  <phoneticPr fontId="0" type="noConversion"/>
  <conditionalFormatting sqref="Q28:R28">
    <cfRule type="cellIs" dxfId="6" priority="8" operator="equal">
      <formula>0</formula>
    </cfRule>
  </conditionalFormatting>
  <conditionalFormatting sqref="Q30:R30">
    <cfRule type="cellIs" dxfId="5" priority="7" operator="equal">
      <formula>0</formula>
    </cfRule>
  </conditionalFormatting>
  <conditionalFormatting sqref="Q34:R34">
    <cfRule type="cellIs" dxfId="4" priority="6" operator="equal">
      <formula>0</formula>
    </cfRule>
  </conditionalFormatting>
  <conditionalFormatting sqref="P23:R23">
    <cfRule type="cellIs" priority="5" operator="equal">
      <formula>" -   € "</formula>
    </cfRule>
    <cfRule type="cellIs" dxfId="3" priority="4" operator="equal">
      <formula>0</formula>
    </cfRule>
  </conditionalFormatting>
  <conditionalFormatting sqref="Q37:R37">
    <cfRule type="cellIs" dxfId="2" priority="3" operator="equal">
      <formula>0</formula>
    </cfRule>
  </conditionalFormatting>
  <conditionalFormatting sqref="Q42:R42">
    <cfRule type="cellIs" dxfId="1" priority="2" operator="equal">
      <formula>0</formula>
    </cfRule>
  </conditionalFormatting>
  <conditionalFormatting sqref="Q43:R43">
    <cfRule type="cellIs" dxfId="0" priority="1" operator="equal">
      <formula>0</formula>
    </cfRule>
  </conditionalFormatting>
  <dataValidations xWindow="146" yWindow="423" count="1">
    <dataValidation type="time" allowBlank="1" showInputMessage="1" showErrorMessage="1" sqref="Q17:R17 Q19:R19">
      <formula1>0</formula1>
      <formula2>0.958333333333333</formula2>
    </dataValidation>
  </dataValidations>
  <pageMargins left="0.39370078740157483" right="0" top="0.47244094488188981" bottom="0.35433070866141736" header="0.35433070866141736" footer="0.15748031496062992"/>
  <pageSetup paperSize="9" firstPageNumber="0" orientation="portrait" verticalDpi="300" r:id="rId1"/>
  <headerFooter alignWithMargins="0">
    <oddFooter>&amp;R&amp;Z&amp;F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71" r:id="rId4">
          <objectPr defaultSize="0" autoPict="0" r:id="rId5">
            <anchor moveWithCells="1">
              <from>
                <xdr:col>1</xdr:col>
                <xdr:colOff>0</xdr:colOff>
                <xdr:row>62</xdr:row>
                <xdr:rowOff>0</xdr:rowOff>
              </from>
              <to>
                <xdr:col>17</xdr:col>
                <xdr:colOff>365760</xdr:colOff>
                <xdr:row>109</xdr:row>
                <xdr:rowOff>30480</xdr:rowOff>
              </to>
            </anchor>
          </objectPr>
        </oleObject>
      </mc:Choice>
      <mc:Fallback>
        <oleObject progId="Word.Document.12" shapeId="1071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6" name="Check Box 21">
              <controlPr locked="0" defaultSize="0" autoFill="0" autoLine="0" autoPict="0">
                <anchor moveWithCells="1">
                  <from>
                    <xdr:col>1</xdr:col>
                    <xdr:colOff>30480</xdr:colOff>
                    <xdr:row>36</xdr:row>
                    <xdr:rowOff>7620</xdr:rowOff>
                  </from>
                  <to>
                    <xdr:col>1</xdr:col>
                    <xdr:colOff>381000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7" name="Check Box 23">
              <controlPr locked="0" defaultSize="0" autoFill="0" autoLine="0" autoPict="0">
                <anchor moveWithCells="1">
                  <from>
                    <xdr:col>1</xdr:col>
                    <xdr:colOff>30480</xdr:colOff>
                    <xdr:row>37</xdr:row>
                    <xdr:rowOff>7620</xdr:rowOff>
                  </from>
                  <to>
                    <xdr:col>1</xdr:col>
                    <xdr:colOff>381000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8" name="Check Box 24">
              <controlPr locked="0" defaultSize="0" autoFill="0" autoLine="0" autoPict="0">
                <anchor moveWithCells="1">
                  <from>
                    <xdr:col>1</xdr:col>
                    <xdr:colOff>30480</xdr:colOff>
                    <xdr:row>38</xdr:row>
                    <xdr:rowOff>7620</xdr:rowOff>
                  </from>
                  <to>
                    <xdr:col>1</xdr:col>
                    <xdr:colOff>381000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locked="0" defaultSize="0" autoFill="0" autoLine="0" autoPict="0">
                <anchor moveWithCells="1">
                  <from>
                    <xdr:col>1</xdr:col>
                    <xdr:colOff>30480</xdr:colOff>
                    <xdr:row>39</xdr:row>
                    <xdr:rowOff>7620</xdr:rowOff>
                  </from>
                  <to>
                    <xdr:col>1</xdr:col>
                    <xdr:colOff>381000</xdr:colOff>
                    <xdr:row>40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locked="0" defaultSize="0" autoFill="0" autoLine="0" autoPict="0">
                <anchor moveWithCells="1">
                  <from>
                    <xdr:col>1</xdr:col>
                    <xdr:colOff>30480</xdr:colOff>
                    <xdr:row>40</xdr:row>
                    <xdr:rowOff>7620</xdr:rowOff>
                  </from>
                  <to>
                    <xdr:col>1</xdr:col>
                    <xdr:colOff>381000</xdr:colOff>
                    <xdr:row>41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locked="0" defaultSize="0" autoFill="0" autoLine="0" autoPict="0">
                <anchor moveWithCells="1">
                  <from>
                    <xdr:col>4</xdr:col>
                    <xdr:colOff>30480</xdr:colOff>
                    <xdr:row>37</xdr:row>
                    <xdr:rowOff>7620</xdr:rowOff>
                  </from>
                  <to>
                    <xdr:col>5</xdr:col>
                    <xdr:colOff>0</xdr:colOff>
                    <xdr:row>38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2" name="Check Box 31">
              <controlPr locked="0" defaultSize="0" autoFill="0" autoLine="0" autoPict="0">
                <anchor moveWithCells="1">
                  <from>
                    <xdr:col>3</xdr:col>
                    <xdr:colOff>213360</xdr:colOff>
                    <xdr:row>19</xdr:row>
                    <xdr:rowOff>480060</xdr:rowOff>
                  </from>
                  <to>
                    <xdr:col>4</xdr:col>
                    <xdr:colOff>182880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3" name="Check Box 32">
              <controlPr locked="0" defaultSize="0" autoFill="0" autoLine="0" autoPict="0">
                <anchor moveWithCells="1">
                  <from>
                    <xdr:col>3</xdr:col>
                    <xdr:colOff>213360</xdr:colOff>
                    <xdr:row>20</xdr:row>
                    <xdr:rowOff>160020</xdr:rowOff>
                  </from>
                  <to>
                    <xdr:col>4</xdr:col>
                    <xdr:colOff>182880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4" name="Check Box 33">
              <controlPr locked="0" defaultSize="0" autoFill="0" autoLine="0" autoPict="0">
                <anchor moveWithCells="1">
                  <from>
                    <xdr:col>3</xdr:col>
                    <xdr:colOff>213360</xdr:colOff>
                    <xdr:row>21</xdr:row>
                    <xdr:rowOff>152400</xdr:rowOff>
                  </from>
                  <to>
                    <xdr:col>4</xdr:col>
                    <xdr:colOff>182880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5" name="Check Box 34">
              <controlPr locked="0" defaultSize="0" autoFill="0" autoLine="0" autoPict="0">
                <anchor moveWithCells="1">
                  <from>
                    <xdr:col>6</xdr:col>
                    <xdr:colOff>121920</xdr:colOff>
                    <xdr:row>19</xdr:row>
                    <xdr:rowOff>487680</xdr:rowOff>
                  </from>
                  <to>
                    <xdr:col>7</xdr:col>
                    <xdr:colOff>160020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6" name="Check Box 37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19</xdr:row>
                    <xdr:rowOff>480060</xdr:rowOff>
                  </from>
                  <to>
                    <xdr:col>11</xdr:col>
                    <xdr:colOff>152400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7" name="Check Box 38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20</xdr:row>
                    <xdr:rowOff>160020</xdr:rowOff>
                  </from>
                  <to>
                    <xdr:col>11</xdr:col>
                    <xdr:colOff>152400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8" name="Check Box 39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21</xdr:row>
                    <xdr:rowOff>152400</xdr:rowOff>
                  </from>
                  <to>
                    <xdr:col>11</xdr:col>
                    <xdr:colOff>152400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locked="0" defaultSize="0" autoFill="0" autoLine="0" autoPict="0">
                <anchor moveWithCells="1">
                  <from>
                    <xdr:col>14</xdr:col>
                    <xdr:colOff>83820</xdr:colOff>
                    <xdr:row>19</xdr:row>
                    <xdr:rowOff>480060</xdr:rowOff>
                  </from>
                  <to>
                    <xdr:col>15</xdr:col>
                    <xdr:colOff>121920</xdr:colOff>
                    <xdr:row>20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locked="0" defaultSize="0" autoFill="0" autoLine="0" autoPict="0">
                <anchor moveWithCells="1">
                  <from>
                    <xdr:col>14</xdr:col>
                    <xdr:colOff>83820</xdr:colOff>
                    <xdr:row>20</xdr:row>
                    <xdr:rowOff>144780</xdr:rowOff>
                  </from>
                  <to>
                    <xdr:col>15</xdr:col>
                    <xdr:colOff>121920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1" name="Check Box 43">
              <controlPr locked="0" defaultSize="0" autoFill="0" autoLine="0" autoPict="0">
                <anchor moveWithCells="1">
                  <from>
                    <xdr:col>6</xdr:col>
                    <xdr:colOff>121920</xdr:colOff>
                    <xdr:row>20</xdr:row>
                    <xdr:rowOff>152400</xdr:rowOff>
                  </from>
                  <to>
                    <xdr:col>7</xdr:col>
                    <xdr:colOff>160020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2" name="Check Box 44">
              <controlPr locked="0" defaultSize="0" autoFill="0" autoLine="0" autoPict="0">
                <anchor moveWithCells="1">
                  <from>
                    <xdr:col>6</xdr:col>
                    <xdr:colOff>121920</xdr:colOff>
                    <xdr:row>21</xdr:row>
                    <xdr:rowOff>152400</xdr:rowOff>
                  </from>
                  <to>
                    <xdr:col>7</xdr:col>
                    <xdr:colOff>160020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Check Box 46">
              <controlPr locked="0" defaultSize="0" autoFill="0" autoLine="0" autoPict="0">
                <anchor moveWithCells="1">
                  <from>
                    <xdr:col>1</xdr:col>
                    <xdr:colOff>121920</xdr:colOff>
                    <xdr:row>44</xdr:row>
                    <xdr:rowOff>22860</xdr:rowOff>
                  </from>
                  <to>
                    <xdr:col>2</xdr:col>
                    <xdr:colOff>76200</xdr:colOff>
                    <xdr:row>45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Einzelfahrt</vt:lpstr>
    </vt:vector>
  </TitlesOfParts>
  <Company>MAV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Lenssen</dc:creator>
  <cp:lastModifiedBy>Wolfgang Lenssen</cp:lastModifiedBy>
  <cp:lastPrinted>2017-02-06T17:09:31Z</cp:lastPrinted>
  <dcterms:created xsi:type="dcterms:W3CDTF">2015-01-14T19:53:27Z</dcterms:created>
  <dcterms:modified xsi:type="dcterms:W3CDTF">2020-12-29T10:55:14Z</dcterms:modified>
</cp:coreProperties>
</file>